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65" tabRatio="23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'Лист1'!$A$1:$U$39</definedName>
  </definedNames>
  <calcPr fullCalcOnLoad="1"/>
</workbook>
</file>

<file path=xl/sharedStrings.xml><?xml version="1.0" encoding="utf-8"?>
<sst xmlns="http://schemas.openxmlformats.org/spreadsheetml/2006/main" count="384" uniqueCount="101">
  <si>
    <t>ТАРИФИКАЦИОННЫЙ  ЛИСТ</t>
  </si>
  <si>
    <t>Муниципальное учреждение культуры «Никольский сельский Дом культуры»</t>
  </si>
  <si>
    <t>Наименование документа</t>
  </si>
  <si>
    <t>Кол-во</t>
  </si>
  <si>
    <t>Повыш.коэфф.</t>
  </si>
  <si>
    <t>Надбавки</t>
  </si>
  <si>
    <t>№</t>
  </si>
  <si>
    <t>Фамилия</t>
  </si>
  <si>
    <t>Должность</t>
  </si>
  <si>
    <t>Образо-</t>
  </si>
  <si>
    <t>об образовании</t>
  </si>
  <si>
    <t xml:space="preserve">Стаж </t>
  </si>
  <si>
    <t>штатн.</t>
  </si>
  <si>
    <t>Базовый</t>
  </si>
  <si>
    <t>Должн.</t>
  </si>
  <si>
    <t>Компенсационные выплаты</t>
  </si>
  <si>
    <t>Стимулирующие надбав.</t>
  </si>
  <si>
    <t>Примечание</t>
  </si>
  <si>
    <t>П/П</t>
  </si>
  <si>
    <t>имя</t>
  </si>
  <si>
    <t>вание</t>
  </si>
  <si>
    <t>№ и дата выдачи</t>
  </si>
  <si>
    <t>работы</t>
  </si>
  <si>
    <t>единиц</t>
  </si>
  <si>
    <t>оклад</t>
  </si>
  <si>
    <t>сумма</t>
  </si>
  <si>
    <t>Стаж</t>
  </si>
  <si>
    <t>Сельс-</t>
  </si>
  <si>
    <t>Доплата</t>
  </si>
  <si>
    <t>Всего</t>
  </si>
  <si>
    <t>отчество</t>
  </si>
  <si>
    <t>(лет)</t>
  </si>
  <si>
    <t>%</t>
  </si>
  <si>
    <t>кие</t>
  </si>
  <si>
    <t>до МРОТ</t>
  </si>
  <si>
    <t>Макарова Людмила Ивановна</t>
  </si>
  <si>
    <t>Директор МУК</t>
  </si>
  <si>
    <t>среднее</t>
  </si>
  <si>
    <t>Нарушев Валерий Николаевич</t>
  </si>
  <si>
    <t>культорганизатор</t>
  </si>
  <si>
    <t>средне-пр.</t>
  </si>
  <si>
    <t>диплом №711147 от  27.121986</t>
  </si>
  <si>
    <t>Воробьева Елена Алексан.</t>
  </si>
  <si>
    <t>уборщица</t>
  </si>
  <si>
    <t>ср.-проф.</t>
  </si>
  <si>
    <t>диплом № 024709 от 15.07.1988</t>
  </si>
  <si>
    <t>Будыльникова Анна Ивановна</t>
  </si>
  <si>
    <t>Буртасова Валентина Ивановна</t>
  </si>
  <si>
    <t>ср-проф</t>
  </si>
  <si>
    <t xml:space="preserve">диплом № 446386 </t>
  </si>
  <si>
    <t>Ванькина Татьяна Владимир</t>
  </si>
  <si>
    <t>Стрельник Евгения Михайловна</t>
  </si>
  <si>
    <t>сви-во № 659738 от 26.04.1980</t>
  </si>
  <si>
    <t>Дюлина Татьяна Николаевна</t>
  </si>
  <si>
    <t>диплом № 238052 от12.07.1986</t>
  </si>
  <si>
    <t xml:space="preserve"> </t>
  </si>
  <si>
    <t>Главный бухгалтер</t>
  </si>
  <si>
    <t>Айдашкина Галина Александровна Директор Киватского СДК</t>
  </si>
  <si>
    <t>кочегар</t>
  </si>
  <si>
    <t>Матулин Владимир Александрович</t>
  </si>
  <si>
    <t>Манаськин Василий Васильевич</t>
  </si>
  <si>
    <t>Егорова Татьяна Петровна</t>
  </si>
  <si>
    <t>Судеева Евгения Ивановна</t>
  </si>
  <si>
    <t>зав. Филиалом</t>
  </si>
  <si>
    <t>диплом № 214008 от25.02.1980</t>
  </si>
  <si>
    <t>Суходеев Николай Иванович</t>
  </si>
  <si>
    <t>высшее</t>
  </si>
  <si>
    <t>диплом № 150567 от25.12.1991</t>
  </si>
  <si>
    <t>Макарова Л.И.</t>
  </si>
  <si>
    <t>Давыдова М.Н.</t>
  </si>
  <si>
    <t>Данькин Данил Федорович</t>
  </si>
  <si>
    <t>сторож</t>
  </si>
  <si>
    <t>Еремин Виталий Николаевич</t>
  </si>
  <si>
    <t>итого:</t>
  </si>
  <si>
    <t>Директор МУК "Никольский СДК"</t>
  </si>
  <si>
    <t>Согласовано:</t>
  </si>
  <si>
    <t>Начальник отдела культуры</t>
  </si>
  <si>
    <t>МО Кузоватовский район</t>
  </si>
  <si>
    <t>Емельянова О.В.</t>
  </si>
  <si>
    <t>Буртасова Лидия  Федоровна</t>
  </si>
  <si>
    <t>01.10.2011год</t>
  </si>
  <si>
    <t>Гл. бухгалтер</t>
  </si>
  <si>
    <t>Еделькин Евгений Николаевич              культорганизатор</t>
  </si>
  <si>
    <t>Миронова Ольга Викторовна</t>
  </si>
  <si>
    <t>Барсукова Татьяна Александровна   уборщица</t>
  </si>
  <si>
    <t>Фионова Юлия Александровна                Хореограф</t>
  </si>
  <si>
    <t>0,00                                   0,00            0,00     2909,00</t>
  </si>
  <si>
    <t>итого</t>
  </si>
  <si>
    <t xml:space="preserve">  </t>
  </si>
  <si>
    <t>Суходеев Н.Г</t>
  </si>
  <si>
    <t>Таганов В</t>
  </si>
  <si>
    <t>Кулигин А.</t>
  </si>
  <si>
    <t>21.12.2012г.</t>
  </si>
  <si>
    <t xml:space="preserve">        2306.00</t>
  </si>
  <si>
    <t xml:space="preserve">     11477.50</t>
  </si>
  <si>
    <t xml:space="preserve">      111166.00</t>
  </si>
  <si>
    <t>01.06.2013г.</t>
  </si>
  <si>
    <t xml:space="preserve"> Лемаева Е.М.</t>
  </si>
  <si>
    <t>Таганов В.М.</t>
  </si>
  <si>
    <t>Стимулирующие надбавки</t>
  </si>
  <si>
    <t>Компенсационные выпл.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</si>
</sst>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workbookViewId="0" topLeftCell="A57">
      <selection activeCell="B78" sqref="B78:S122"/>
    </sheetView>
  </sheetViews>
  <sheetFormatPr defaultColWidth="9.140625" defaultRowHeight="12.75"/>
  <cols>
    <col min="1" max="1" width="4.00390625" style="0" customWidth="1"/>
    <col min="2" max="2" width="27.28125" style="0" customWidth="1"/>
    <col min="3" max="3" width="25.00390625" style="0" customWidth="1"/>
    <col min="4" max="4" width="9.57421875" style="0" customWidth="1"/>
    <col min="5" max="5" width="27.57421875" style="0" customWidth="1"/>
    <col min="6" max="6" width="7.8515625" style="0" customWidth="1"/>
    <col min="7" max="7" width="8.140625" style="0" customWidth="1"/>
    <col min="8" max="8" width="8.7109375" style="0" customWidth="1"/>
    <col min="9" max="9" width="4.7109375" style="0" customWidth="1"/>
    <col min="11" max="11" width="8.421875" style="0" customWidth="1"/>
    <col min="12" max="12" width="4.8515625" style="0" customWidth="1"/>
    <col min="13" max="13" width="8.00390625" style="1" customWidth="1"/>
    <col min="14" max="14" width="9.00390625" style="1" customWidth="1"/>
    <col min="15" max="15" width="4.28125" style="0" customWidth="1"/>
    <col min="16" max="16" width="7.8515625" style="1" customWidth="1"/>
    <col min="17" max="17" width="5.57421875" style="1" customWidth="1"/>
    <col min="18" max="18" width="7.7109375" style="1" customWidth="1"/>
    <col min="19" max="19" width="9.421875" style="1" customWidth="1"/>
    <col min="20" max="20" width="10.7109375" style="1" customWidth="1"/>
    <col min="21" max="21" width="12.140625" style="0" customWidth="1"/>
    <col min="22" max="16384" width="11.57421875" style="0" customWidth="1"/>
  </cols>
  <sheetData>
    <row r="1" spans="5:21" ht="16.5" customHeight="1">
      <c r="E1" s="44" t="s">
        <v>0</v>
      </c>
      <c r="F1" s="44"/>
      <c r="G1" s="44"/>
      <c r="H1" s="44"/>
      <c r="I1" s="44"/>
      <c r="J1" s="44"/>
      <c r="K1" s="44"/>
      <c r="L1" s="44"/>
      <c r="M1" s="44"/>
      <c r="S1" s="2"/>
      <c r="T1" s="3"/>
      <c r="U1" s="4"/>
    </row>
    <row r="2" spans="5:21" ht="16.5" customHeight="1">
      <c r="E2" s="5" t="s">
        <v>92</v>
      </c>
      <c r="S2" s="2"/>
      <c r="T2" s="3"/>
      <c r="U2" s="4"/>
    </row>
    <row r="3" spans="19:21" ht="16.5" customHeight="1">
      <c r="S3" s="2"/>
      <c r="T3" s="2"/>
      <c r="U3" s="6"/>
    </row>
    <row r="4" spans="3:16" ht="16.5" customHeight="1">
      <c r="C4" s="44" t="s">
        <v>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3:7" ht="16.5" customHeight="1">
      <c r="C5" s="7"/>
      <c r="G5" s="8"/>
    </row>
    <row r="6" spans="1:21" s="13" customFormat="1" ht="16.5" customHeight="1">
      <c r="A6" s="9"/>
      <c r="B6" s="10"/>
      <c r="C6" s="10"/>
      <c r="D6" s="10"/>
      <c r="E6" s="10" t="s">
        <v>2</v>
      </c>
      <c r="F6" s="10"/>
      <c r="G6" s="10" t="s">
        <v>3</v>
      </c>
      <c r="H6" s="10"/>
      <c r="I6" s="43" t="s">
        <v>4</v>
      </c>
      <c r="J6" s="43"/>
      <c r="K6" s="10"/>
      <c r="L6" s="41" t="s">
        <v>5</v>
      </c>
      <c r="M6" s="41"/>
      <c r="N6" s="41"/>
      <c r="O6" s="41"/>
      <c r="P6" s="41"/>
      <c r="Q6" s="41"/>
      <c r="R6" s="41"/>
      <c r="S6" s="41"/>
      <c r="T6" s="12"/>
      <c r="U6" s="10"/>
    </row>
    <row r="7" spans="1:21" s="13" customFormat="1" ht="16.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/>
      <c r="J7" s="10"/>
      <c r="K7" s="14" t="s">
        <v>14</v>
      </c>
      <c r="L7" s="41" t="s">
        <v>15</v>
      </c>
      <c r="M7" s="41"/>
      <c r="N7" s="41"/>
      <c r="O7" s="41"/>
      <c r="P7" s="41"/>
      <c r="Q7" s="42" t="s">
        <v>16</v>
      </c>
      <c r="R7" s="42"/>
      <c r="S7" s="42"/>
      <c r="T7" s="15"/>
      <c r="U7" s="14" t="s">
        <v>17</v>
      </c>
    </row>
    <row r="8" spans="1:21" s="13" customFormat="1" ht="16.5" customHeight="1">
      <c r="A8" s="14" t="s">
        <v>18</v>
      </c>
      <c r="B8" s="14" t="s">
        <v>19</v>
      </c>
      <c r="C8" s="14"/>
      <c r="D8" s="14" t="s">
        <v>20</v>
      </c>
      <c r="E8" s="14" t="s">
        <v>21</v>
      </c>
      <c r="F8" s="14" t="s">
        <v>22</v>
      </c>
      <c r="G8" s="14" t="s">
        <v>23</v>
      </c>
      <c r="H8" s="14" t="s">
        <v>24</v>
      </c>
      <c r="I8" s="14"/>
      <c r="J8" s="14" t="s">
        <v>25</v>
      </c>
      <c r="K8" s="14" t="s">
        <v>24</v>
      </c>
      <c r="L8" s="43" t="s">
        <v>26</v>
      </c>
      <c r="M8" s="43"/>
      <c r="N8" s="12" t="s">
        <v>27</v>
      </c>
      <c r="O8" s="14"/>
      <c r="P8" s="15"/>
      <c r="Q8" s="15"/>
      <c r="R8" s="15"/>
      <c r="S8" s="15" t="s">
        <v>28</v>
      </c>
      <c r="T8" s="15" t="s">
        <v>29</v>
      </c>
      <c r="U8" s="14"/>
    </row>
    <row r="9" spans="1:21" s="13" customFormat="1" ht="16.5" customHeight="1">
      <c r="A9" s="16"/>
      <c r="B9" s="17" t="s">
        <v>30</v>
      </c>
      <c r="C9" s="17"/>
      <c r="D9" s="17"/>
      <c r="E9" s="17"/>
      <c r="F9" s="17" t="s">
        <v>31</v>
      </c>
      <c r="G9" s="17"/>
      <c r="H9" s="17"/>
      <c r="I9" s="17"/>
      <c r="J9" s="17"/>
      <c r="K9" s="17"/>
      <c r="L9" s="11" t="s">
        <v>32</v>
      </c>
      <c r="M9" s="18" t="s">
        <v>25</v>
      </c>
      <c r="N9" s="15" t="s">
        <v>33</v>
      </c>
      <c r="O9" s="17" t="s">
        <v>32</v>
      </c>
      <c r="P9" s="19" t="s">
        <v>25</v>
      </c>
      <c r="Q9" s="19" t="s">
        <v>32</v>
      </c>
      <c r="R9" s="19" t="s">
        <v>25</v>
      </c>
      <c r="S9" s="19" t="s">
        <v>34</v>
      </c>
      <c r="T9" s="19"/>
      <c r="U9" s="17"/>
    </row>
    <row r="10" spans="1:21" s="13" customFormat="1" ht="16.5" customHeight="1">
      <c r="A10" s="11">
        <v>1</v>
      </c>
      <c r="B10" s="11">
        <v>2</v>
      </c>
      <c r="C10" s="11">
        <v>3</v>
      </c>
      <c r="D10" s="11"/>
      <c r="E10" s="11">
        <v>4</v>
      </c>
      <c r="F10" s="11"/>
      <c r="G10" s="11">
        <v>5</v>
      </c>
      <c r="H10" s="11">
        <v>6</v>
      </c>
      <c r="I10" s="11">
        <v>7</v>
      </c>
      <c r="J10" s="11">
        <v>8</v>
      </c>
      <c r="K10" s="11">
        <v>9</v>
      </c>
      <c r="L10" s="11">
        <v>10</v>
      </c>
      <c r="M10" s="18">
        <v>11</v>
      </c>
      <c r="N10" s="18">
        <v>12</v>
      </c>
      <c r="O10" s="11">
        <v>13</v>
      </c>
      <c r="P10" s="18">
        <v>14</v>
      </c>
      <c r="Q10" s="18">
        <v>15</v>
      </c>
      <c r="R10" s="18">
        <v>16</v>
      </c>
      <c r="S10" s="18">
        <v>17</v>
      </c>
      <c r="T10" s="18">
        <v>18</v>
      </c>
      <c r="U10" s="11">
        <v>19</v>
      </c>
    </row>
    <row r="11" spans="1:21" s="13" customFormat="1" ht="16.5" customHeight="1">
      <c r="A11" s="20">
        <v>1</v>
      </c>
      <c r="B11" s="20" t="s">
        <v>35</v>
      </c>
      <c r="C11" s="20" t="s">
        <v>36</v>
      </c>
      <c r="D11" s="20" t="s">
        <v>37</v>
      </c>
      <c r="E11" s="21"/>
      <c r="F11" s="22">
        <v>7</v>
      </c>
      <c r="G11" s="23">
        <v>1</v>
      </c>
      <c r="H11" s="24">
        <v>5775</v>
      </c>
      <c r="I11" s="21">
        <v>0.35</v>
      </c>
      <c r="J11" s="24">
        <v>2021</v>
      </c>
      <c r="K11" s="25">
        <v>7796</v>
      </c>
      <c r="L11" s="26">
        <v>8</v>
      </c>
      <c r="M11" s="24">
        <v>624</v>
      </c>
      <c r="N11" s="24">
        <v>1559</v>
      </c>
      <c r="O11" s="22"/>
      <c r="P11" s="24">
        <f>SUM(K11*O11/100)</f>
        <v>0</v>
      </c>
      <c r="Q11" s="22">
        <v>40</v>
      </c>
      <c r="R11" s="24">
        <v>3118</v>
      </c>
      <c r="S11" s="24">
        <v>0</v>
      </c>
      <c r="T11" s="25">
        <v>13097</v>
      </c>
      <c r="U11" s="20"/>
    </row>
    <row r="12" spans="1:21" s="13" customFormat="1" ht="16.5" customHeight="1">
      <c r="A12" s="20">
        <v>2</v>
      </c>
      <c r="B12" s="20" t="s">
        <v>38</v>
      </c>
      <c r="C12" s="20" t="s">
        <v>39</v>
      </c>
      <c r="D12" s="20" t="s">
        <v>40</v>
      </c>
      <c r="E12" s="21" t="s">
        <v>41</v>
      </c>
      <c r="F12" s="22">
        <v>25</v>
      </c>
      <c r="G12" s="23">
        <v>0.5</v>
      </c>
      <c r="H12" s="24">
        <v>2196</v>
      </c>
      <c r="I12" s="21">
        <v>0.17</v>
      </c>
      <c r="J12" s="24">
        <v>373</v>
      </c>
      <c r="K12" s="25">
        <v>2569</v>
      </c>
      <c r="L12" s="22">
        <v>15</v>
      </c>
      <c r="M12" s="24">
        <v>385</v>
      </c>
      <c r="N12" s="24">
        <v>514</v>
      </c>
      <c r="O12" s="22"/>
      <c r="P12" s="24">
        <f>SUM(K12*O12/100)</f>
        <v>0</v>
      </c>
      <c r="Q12" s="22"/>
      <c r="R12" s="24">
        <f aca="true" t="shared" si="0" ref="R12:R22">SUM(K12*Q12/100)</f>
        <v>0</v>
      </c>
      <c r="S12" s="24">
        <v>0</v>
      </c>
      <c r="T12" s="25">
        <v>3468</v>
      </c>
      <c r="U12" s="20"/>
    </row>
    <row r="13" spans="1:21" s="13" customFormat="1" ht="16.5" customHeight="1">
      <c r="A13" s="20">
        <v>3</v>
      </c>
      <c r="B13" s="20" t="s">
        <v>61</v>
      </c>
      <c r="C13" s="20" t="s">
        <v>39</v>
      </c>
      <c r="D13" s="20" t="s">
        <v>40</v>
      </c>
      <c r="E13" s="21"/>
      <c r="F13" s="22">
        <v>3</v>
      </c>
      <c r="G13" s="23">
        <v>0.5</v>
      </c>
      <c r="H13" s="24">
        <v>2196</v>
      </c>
      <c r="I13" s="21">
        <v>0.17</v>
      </c>
      <c r="J13" s="24">
        <v>373</v>
      </c>
      <c r="K13" s="25">
        <v>2569</v>
      </c>
      <c r="L13" s="22">
        <v>5</v>
      </c>
      <c r="M13" s="24">
        <v>128</v>
      </c>
      <c r="N13" s="24">
        <v>514</v>
      </c>
      <c r="O13" s="22"/>
      <c r="P13" s="24">
        <f>SUM(K13*O13/100)</f>
        <v>0</v>
      </c>
      <c r="Q13" s="22"/>
      <c r="R13" s="24">
        <f>SUM(K13*Q13/100)</f>
        <v>0</v>
      </c>
      <c r="S13" s="24">
        <v>0</v>
      </c>
      <c r="T13" s="25">
        <v>3211</v>
      </c>
      <c r="U13" s="20"/>
    </row>
    <row r="14" spans="1:21" s="13" customFormat="1" ht="16.5" customHeight="1">
      <c r="A14" s="20">
        <v>4</v>
      </c>
      <c r="B14" s="20" t="s">
        <v>42</v>
      </c>
      <c r="C14" s="20" t="s">
        <v>43</v>
      </c>
      <c r="D14" s="20" t="s">
        <v>44</v>
      </c>
      <c r="E14" s="21" t="s">
        <v>45</v>
      </c>
      <c r="F14" s="22">
        <v>8</v>
      </c>
      <c r="G14" s="23">
        <v>1</v>
      </c>
      <c r="H14" s="24">
        <v>3613</v>
      </c>
      <c r="I14" s="21"/>
      <c r="J14" s="24">
        <f>SUM(H14*I14)</f>
        <v>0</v>
      </c>
      <c r="K14" s="25">
        <v>3613</v>
      </c>
      <c r="L14" s="22"/>
      <c r="M14" s="24">
        <f aca="true" t="shared" si="1" ref="M14:M22">SUM(K14*L14/100)</f>
        <v>0</v>
      </c>
      <c r="N14" s="24"/>
      <c r="O14" s="22"/>
      <c r="P14" s="24">
        <f aca="true" t="shared" si="2" ref="P14:P22">SUM(K14*O14/100)</f>
        <v>0</v>
      </c>
      <c r="Q14" s="22"/>
      <c r="R14" s="24">
        <f t="shared" si="0"/>
        <v>0</v>
      </c>
      <c r="S14" s="24">
        <v>998</v>
      </c>
      <c r="T14" s="25">
        <v>5205</v>
      </c>
      <c r="U14" s="20"/>
    </row>
    <row r="15" spans="1:21" s="13" customFormat="1" ht="16.5" customHeight="1">
      <c r="A15" s="20">
        <v>5</v>
      </c>
      <c r="B15" s="20" t="s">
        <v>59</v>
      </c>
      <c r="C15" s="20" t="s">
        <v>58</v>
      </c>
      <c r="D15" s="20" t="s">
        <v>44</v>
      </c>
      <c r="E15" s="21"/>
      <c r="F15" s="22">
        <v>3</v>
      </c>
      <c r="G15" s="23">
        <v>1</v>
      </c>
      <c r="H15" s="24">
        <v>3613</v>
      </c>
      <c r="I15" s="21"/>
      <c r="J15" s="24">
        <f>SUM(H15*I15)</f>
        <v>0</v>
      </c>
      <c r="K15" s="25">
        <v>3613</v>
      </c>
      <c r="L15" s="22"/>
      <c r="M15" s="24">
        <f>SUM(K15*L15/100)</f>
        <v>0</v>
      </c>
      <c r="N15" s="24"/>
      <c r="O15" s="22"/>
      <c r="P15" s="24">
        <f>SUM(K15*O15/100)</f>
        <v>0</v>
      </c>
      <c r="Q15" s="22"/>
      <c r="R15" s="24">
        <f>SUM(K15*Q15/100)</f>
        <v>0</v>
      </c>
      <c r="S15" s="24">
        <v>998</v>
      </c>
      <c r="T15" s="25">
        <f>SUM(K15+N15+M15+P15+R15+S15)</f>
        <v>4611</v>
      </c>
      <c r="U15" s="20"/>
    </row>
    <row r="16" spans="1:21" s="13" customFormat="1" ht="16.5" customHeight="1">
      <c r="A16" s="20">
        <v>6</v>
      </c>
      <c r="B16" s="20" t="s">
        <v>38</v>
      </c>
      <c r="C16" s="20" t="s">
        <v>58</v>
      </c>
      <c r="D16" s="20" t="s">
        <v>44</v>
      </c>
      <c r="E16" s="21"/>
      <c r="F16" s="22">
        <v>3</v>
      </c>
      <c r="G16" s="23">
        <v>1</v>
      </c>
      <c r="H16" s="24">
        <v>3613</v>
      </c>
      <c r="I16" s="21"/>
      <c r="J16" s="24">
        <f>SUM(H16*I16)</f>
        <v>0</v>
      </c>
      <c r="K16" s="25">
        <v>3613</v>
      </c>
      <c r="L16" s="22"/>
      <c r="M16" s="24">
        <f>SUM(K16*L16/100)</f>
        <v>0</v>
      </c>
      <c r="N16" s="24"/>
      <c r="O16" s="22"/>
      <c r="P16" s="24">
        <f>SUM(K16*O16/100)</f>
        <v>0</v>
      </c>
      <c r="Q16" s="22"/>
      <c r="R16" s="24">
        <f>SUM(K16*Q16/100)</f>
        <v>0</v>
      </c>
      <c r="S16" s="24">
        <v>998</v>
      </c>
      <c r="T16" s="25">
        <f>SUM(K16+N16+M16+P16+R16+S16)</f>
        <v>4611</v>
      </c>
      <c r="U16" s="20"/>
    </row>
    <row r="17" spans="1:21" s="13" customFormat="1" ht="16.5" customHeight="1">
      <c r="A17" s="20">
        <v>7</v>
      </c>
      <c r="B17" s="20" t="s">
        <v>60</v>
      </c>
      <c r="C17" s="20" t="s">
        <v>58</v>
      </c>
      <c r="D17" s="20" t="s">
        <v>37</v>
      </c>
      <c r="E17" s="21"/>
      <c r="F17" s="22">
        <v>4</v>
      </c>
      <c r="G17" s="23">
        <v>1</v>
      </c>
      <c r="H17" s="24">
        <v>3613</v>
      </c>
      <c r="I17" s="21"/>
      <c r="J17" s="24">
        <f>SUM(H17*I17)</f>
        <v>0</v>
      </c>
      <c r="K17" s="25">
        <v>3613</v>
      </c>
      <c r="L17" s="22"/>
      <c r="M17" s="24">
        <f t="shared" si="1"/>
        <v>0</v>
      </c>
      <c r="N17" s="24"/>
      <c r="O17" s="22"/>
      <c r="P17" s="24">
        <f t="shared" si="2"/>
        <v>0</v>
      </c>
      <c r="Q17" s="22"/>
      <c r="R17" s="24">
        <f t="shared" si="0"/>
        <v>0</v>
      </c>
      <c r="S17" s="24">
        <v>998</v>
      </c>
      <c r="T17" s="25">
        <f>SUM(K17+N17+M17+P17+R17+S17)</f>
        <v>4611</v>
      </c>
      <c r="U17" s="20"/>
    </row>
    <row r="18" spans="1:21" s="13" customFormat="1" ht="16.5" customHeight="1">
      <c r="A18" s="20">
        <v>8</v>
      </c>
      <c r="B18" s="20" t="s">
        <v>57</v>
      </c>
      <c r="C18" s="20" t="s">
        <v>63</v>
      </c>
      <c r="D18" s="20" t="s">
        <v>44</v>
      </c>
      <c r="E18" s="21"/>
      <c r="F18" s="22">
        <v>12</v>
      </c>
      <c r="G18" s="23">
        <v>1</v>
      </c>
      <c r="H18" s="24">
        <v>5775</v>
      </c>
      <c r="I18" s="21"/>
      <c r="J18" s="24">
        <f>SUM(H18*I18)</f>
        <v>0</v>
      </c>
      <c r="K18" s="25">
        <v>5775</v>
      </c>
      <c r="L18" s="22">
        <v>15</v>
      </c>
      <c r="M18" s="24">
        <v>866</v>
      </c>
      <c r="N18" s="24">
        <v>1155</v>
      </c>
      <c r="O18" s="22"/>
      <c r="P18" s="24">
        <f t="shared" si="2"/>
        <v>0</v>
      </c>
      <c r="Q18" s="22"/>
      <c r="R18" s="24">
        <f t="shared" si="0"/>
        <v>0</v>
      </c>
      <c r="S18" s="24">
        <v>0</v>
      </c>
      <c r="T18" s="25">
        <v>7796</v>
      </c>
      <c r="U18" s="20"/>
    </row>
    <row r="19" spans="1:21" s="13" customFormat="1" ht="16.5" customHeight="1">
      <c r="A19" s="20">
        <v>9</v>
      </c>
      <c r="B19" s="20" t="s">
        <v>47</v>
      </c>
      <c r="C19" s="20" t="s">
        <v>39</v>
      </c>
      <c r="D19" s="20" t="s">
        <v>48</v>
      </c>
      <c r="E19" s="21" t="s">
        <v>49</v>
      </c>
      <c r="F19" s="22">
        <v>25</v>
      </c>
      <c r="G19" s="23">
        <v>0.5</v>
      </c>
      <c r="H19" s="24">
        <v>2196</v>
      </c>
      <c r="I19" s="21">
        <v>0.17</v>
      </c>
      <c r="J19" s="24">
        <v>373</v>
      </c>
      <c r="K19" s="25">
        <v>2569</v>
      </c>
      <c r="L19" s="22">
        <v>15</v>
      </c>
      <c r="M19" s="24">
        <v>385</v>
      </c>
      <c r="N19" s="24">
        <v>514</v>
      </c>
      <c r="O19" s="22"/>
      <c r="P19" s="24">
        <f t="shared" si="2"/>
        <v>0</v>
      </c>
      <c r="Q19" s="22">
        <v>20</v>
      </c>
      <c r="R19" s="24">
        <v>514</v>
      </c>
      <c r="S19" s="24">
        <v>0</v>
      </c>
      <c r="T19" s="25">
        <v>3982</v>
      </c>
      <c r="U19" s="20"/>
    </row>
    <row r="20" spans="1:21" s="13" customFormat="1" ht="16.5" customHeight="1">
      <c r="A20" s="20">
        <v>10</v>
      </c>
      <c r="B20" s="20" t="s">
        <v>50</v>
      </c>
      <c r="C20" s="20" t="s">
        <v>43</v>
      </c>
      <c r="D20" s="20" t="s">
        <v>37</v>
      </c>
      <c r="E20" s="21"/>
      <c r="F20" s="22">
        <v>6</v>
      </c>
      <c r="G20" s="23">
        <v>1</v>
      </c>
      <c r="H20" s="24">
        <v>3613</v>
      </c>
      <c r="I20" s="21"/>
      <c r="J20" s="24">
        <f>SUM(H20*I20)</f>
        <v>0</v>
      </c>
      <c r="K20" s="25">
        <v>3613</v>
      </c>
      <c r="L20" s="21"/>
      <c r="M20" s="24">
        <f t="shared" si="1"/>
        <v>0</v>
      </c>
      <c r="N20" s="24"/>
      <c r="O20" s="22"/>
      <c r="P20" s="24">
        <f t="shared" si="2"/>
        <v>0</v>
      </c>
      <c r="Q20" s="22"/>
      <c r="R20" s="24">
        <f t="shared" si="0"/>
        <v>0</v>
      </c>
      <c r="S20" s="24">
        <v>998</v>
      </c>
      <c r="T20" s="25">
        <f>SUM(K20+N20+M20+P20+R20+S20)</f>
        <v>4611</v>
      </c>
      <c r="U20" s="20"/>
    </row>
    <row r="21" spans="1:21" s="13" customFormat="1" ht="16.5" customHeight="1">
      <c r="A21" s="20">
        <v>11</v>
      </c>
      <c r="B21" s="20" t="s">
        <v>51</v>
      </c>
      <c r="C21" s="20" t="s">
        <v>39</v>
      </c>
      <c r="D21" s="20" t="s">
        <v>48</v>
      </c>
      <c r="E21" s="21" t="s">
        <v>52</v>
      </c>
      <c r="F21" s="22">
        <v>12</v>
      </c>
      <c r="G21" s="23">
        <v>1</v>
      </c>
      <c r="H21" s="24">
        <v>4392</v>
      </c>
      <c r="I21" s="21">
        <v>0.17</v>
      </c>
      <c r="J21" s="24">
        <v>747</v>
      </c>
      <c r="K21" s="25">
        <v>5139</v>
      </c>
      <c r="L21" s="22">
        <v>15</v>
      </c>
      <c r="M21" s="24">
        <v>771</v>
      </c>
      <c r="N21" s="24">
        <v>1028</v>
      </c>
      <c r="O21" s="22"/>
      <c r="P21" s="24">
        <f t="shared" si="2"/>
        <v>0</v>
      </c>
      <c r="Q21" s="22"/>
      <c r="R21" s="24">
        <f t="shared" si="0"/>
        <v>0</v>
      </c>
      <c r="S21" s="24">
        <v>0</v>
      </c>
      <c r="T21" s="25">
        <v>6938</v>
      </c>
      <c r="U21" s="20"/>
    </row>
    <row r="22" spans="1:21" s="13" customFormat="1" ht="16.5" customHeight="1">
      <c r="A22" s="20">
        <v>12</v>
      </c>
      <c r="B22" s="20" t="s">
        <v>53</v>
      </c>
      <c r="C22" s="20" t="s">
        <v>43</v>
      </c>
      <c r="D22" s="20" t="s">
        <v>48</v>
      </c>
      <c r="E22" s="21" t="s">
        <v>54</v>
      </c>
      <c r="F22" s="22">
        <v>9</v>
      </c>
      <c r="G22" s="23">
        <v>0.5</v>
      </c>
      <c r="H22" s="24">
        <v>1806.5</v>
      </c>
      <c r="I22" s="21"/>
      <c r="J22" s="24">
        <f>SUM(H22*I22)</f>
        <v>0</v>
      </c>
      <c r="K22" s="25">
        <v>1806.5</v>
      </c>
      <c r="L22" s="21"/>
      <c r="M22" s="24">
        <f t="shared" si="1"/>
        <v>0</v>
      </c>
      <c r="N22" s="24">
        <v>0</v>
      </c>
      <c r="O22" s="22"/>
      <c r="P22" s="24">
        <f t="shared" si="2"/>
        <v>0</v>
      </c>
      <c r="Q22" s="22"/>
      <c r="R22" s="24">
        <f t="shared" si="0"/>
        <v>0</v>
      </c>
      <c r="S22" s="24">
        <v>499.5</v>
      </c>
      <c r="T22" s="25" t="s">
        <v>93</v>
      </c>
      <c r="U22" s="20"/>
    </row>
    <row r="23" spans="1:21" s="13" customFormat="1" ht="16.5" customHeight="1">
      <c r="A23" s="20">
        <v>13</v>
      </c>
      <c r="B23" s="20" t="s">
        <v>83</v>
      </c>
      <c r="C23" s="20" t="s">
        <v>63</v>
      </c>
      <c r="D23" s="20" t="s">
        <v>48</v>
      </c>
      <c r="E23" s="21" t="s">
        <v>55</v>
      </c>
      <c r="F23" s="22" t="s">
        <v>55</v>
      </c>
      <c r="G23" s="23">
        <v>1</v>
      </c>
      <c r="H23" s="24">
        <v>5775</v>
      </c>
      <c r="I23" s="21"/>
      <c r="J23" s="24">
        <f>SUM(H23*I23)</f>
        <v>0</v>
      </c>
      <c r="K23" s="25">
        <v>5775</v>
      </c>
      <c r="L23" s="21"/>
      <c r="M23" s="24" t="s">
        <v>55</v>
      </c>
      <c r="N23" s="24">
        <v>1155</v>
      </c>
      <c r="O23" s="22"/>
      <c r="P23" s="24">
        <v>0</v>
      </c>
      <c r="Q23" s="22"/>
      <c r="R23" s="24">
        <f aca="true" t="shared" si="3" ref="R23:R28">SUM(K23*Q23/100)</f>
        <v>0</v>
      </c>
      <c r="S23" s="24">
        <v>0</v>
      </c>
      <c r="T23" s="25">
        <v>6930</v>
      </c>
      <c r="U23" s="20"/>
    </row>
    <row r="24" spans="1:21" s="13" customFormat="1" ht="16.5" customHeight="1">
      <c r="A24" s="20">
        <v>14</v>
      </c>
      <c r="B24" s="20" t="s">
        <v>84</v>
      </c>
      <c r="C24" s="20" t="s">
        <v>39</v>
      </c>
      <c r="D24" s="20" t="s">
        <v>48</v>
      </c>
      <c r="E24" s="21" t="s">
        <v>55</v>
      </c>
      <c r="F24" s="22" t="s">
        <v>55</v>
      </c>
      <c r="G24" s="23">
        <v>0.5</v>
      </c>
      <c r="H24" s="24">
        <v>2196</v>
      </c>
      <c r="I24" s="21">
        <v>0.17</v>
      </c>
      <c r="J24" s="24">
        <v>373</v>
      </c>
      <c r="K24" s="25">
        <v>2569</v>
      </c>
      <c r="L24" s="21"/>
      <c r="M24" s="24" t="s">
        <v>55</v>
      </c>
      <c r="N24" s="24">
        <v>514</v>
      </c>
      <c r="O24" s="22"/>
      <c r="P24" s="24">
        <f>SUM(K24*O24/100)</f>
        <v>0</v>
      </c>
      <c r="Q24" s="22"/>
      <c r="R24" s="24">
        <f t="shared" si="3"/>
        <v>0</v>
      </c>
      <c r="S24" s="24"/>
      <c r="T24" s="25">
        <v>3083</v>
      </c>
      <c r="U24" s="20"/>
    </row>
    <row r="25" spans="1:21" s="13" customFormat="1" ht="16.5" customHeight="1">
      <c r="A25" s="20">
        <v>15</v>
      </c>
      <c r="B25" s="20" t="s">
        <v>46</v>
      </c>
      <c r="C25" s="20" t="s">
        <v>43</v>
      </c>
      <c r="D25" s="20" t="s">
        <v>37</v>
      </c>
      <c r="E25" s="21"/>
      <c r="F25" s="22">
        <v>6</v>
      </c>
      <c r="G25" s="23">
        <v>0.1</v>
      </c>
      <c r="H25" s="24">
        <v>3613</v>
      </c>
      <c r="I25" s="21"/>
      <c r="J25" s="24">
        <f>SUM(H25*I25)</f>
        <v>0</v>
      </c>
      <c r="K25" s="25">
        <v>3613</v>
      </c>
      <c r="L25" s="21"/>
      <c r="M25" s="24">
        <f>SUM(K25*L25/100)</f>
        <v>0</v>
      </c>
      <c r="N25" s="24">
        <v>0</v>
      </c>
      <c r="O25" s="22"/>
      <c r="P25" s="24">
        <f>SUM(K25*O25/100)</f>
        <v>0</v>
      </c>
      <c r="Q25" s="22"/>
      <c r="R25" s="24">
        <f t="shared" si="3"/>
        <v>0</v>
      </c>
      <c r="S25" s="24">
        <v>998</v>
      </c>
      <c r="T25" s="25">
        <v>4611</v>
      </c>
      <c r="U25" s="20"/>
    </row>
    <row r="26" spans="1:21" s="13" customFormat="1" ht="16.5" customHeight="1">
      <c r="A26" s="20">
        <v>16</v>
      </c>
      <c r="B26" s="20" t="s">
        <v>70</v>
      </c>
      <c r="C26" s="20" t="s">
        <v>71</v>
      </c>
      <c r="D26" s="20" t="s">
        <v>44</v>
      </c>
      <c r="E26" s="21"/>
      <c r="F26" s="22">
        <v>2</v>
      </c>
      <c r="G26" s="23">
        <v>1</v>
      </c>
      <c r="H26" s="24">
        <v>3613</v>
      </c>
      <c r="I26" s="21"/>
      <c r="J26" s="24">
        <f>SUM(H26*I26)</f>
        <v>0</v>
      </c>
      <c r="K26" s="25">
        <v>3613</v>
      </c>
      <c r="L26" s="22"/>
      <c r="M26" s="24">
        <f>SUM(K26*L26/100)</f>
        <v>0</v>
      </c>
      <c r="N26" s="24"/>
      <c r="O26" s="22"/>
      <c r="P26" s="24">
        <f>SUM(K26*O26/100)</f>
        <v>0</v>
      </c>
      <c r="Q26" s="22"/>
      <c r="R26" s="24">
        <f t="shared" si="3"/>
        <v>0</v>
      </c>
      <c r="S26" s="24">
        <v>998</v>
      </c>
      <c r="T26" s="25">
        <f>SUM(K26+N26+M26+P26+R26+S26)</f>
        <v>4611</v>
      </c>
      <c r="U26" s="20"/>
    </row>
    <row r="27" spans="1:21" s="13" customFormat="1" ht="16.5" customHeight="1">
      <c r="A27" s="20">
        <v>17</v>
      </c>
      <c r="B27" s="20" t="s">
        <v>72</v>
      </c>
      <c r="C27" s="20" t="s">
        <v>71</v>
      </c>
      <c r="D27" s="20" t="s">
        <v>44</v>
      </c>
      <c r="E27" s="21"/>
      <c r="F27" s="22">
        <v>2</v>
      </c>
      <c r="G27" s="23">
        <v>1</v>
      </c>
      <c r="H27" s="24">
        <v>3613</v>
      </c>
      <c r="I27" s="21"/>
      <c r="J27" s="24">
        <f>SUM(H27*I27)</f>
        <v>0</v>
      </c>
      <c r="K27" s="25">
        <v>3613</v>
      </c>
      <c r="L27" s="22"/>
      <c r="M27" s="24">
        <f>SUM(K27*L27/100)</f>
        <v>0</v>
      </c>
      <c r="N27" s="24"/>
      <c r="O27" s="22"/>
      <c r="P27" s="24">
        <f>SUM(K27*O27/100)</f>
        <v>0</v>
      </c>
      <c r="Q27" s="22"/>
      <c r="R27" s="24">
        <f t="shared" si="3"/>
        <v>0</v>
      </c>
      <c r="S27" s="24">
        <v>998</v>
      </c>
      <c r="T27" s="25">
        <f>SUM(K27+N27+M27+P27+R27+S27)</f>
        <v>4611</v>
      </c>
      <c r="U27" s="20"/>
    </row>
    <row r="28" spans="1:21" s="13" customFormat="1" ht="16.5" customHeight="1">
      <c r="A28" s="20">
        <v>18</v>
      </c>
      <c r="B28" s="20" t="s">
        <v>79</v>
      </c>
      <c r="C28" s="20" t="s">
        <v>39</v>
      </c>
      <c r="D28" s="20" t="s">
        <v>48</v>
      </c>
      <c r="E28" s="21"/>
      <c r="F28" s="22">
        <v>25</v>
      </c>
      <c r="G28" s="23">
        <v>0.5</v>
      </c>
      <c r="H28" s="24">
        <v>2196</v>
      </c>
      <c r="I28" s="21">
        <v>0.17</v>
      </c>
      <c r="J28" s="24">
        <v>373</v>
      </c>
      <c r="K28" s="25">
        <v>2569</v>
      </c>
      <c r="L28" s="22" t="s">
        <v>55</v>
      </c>
      <c r="M28" s="24" t="s">
        <v>55</v>
      </c>
      <c r="N28" s="24">
        <v>514</v>
      </c>
      <c r="O28" s="22"/>
      <c r="P28" s="24">
        <f>SUM(K28*O28/100)</f>
        <v>0</v>
      </c>
      <c r="Q28" s="22"/>
      <c r="R28" s="24">
        <f t="shared" si="3"/>
        <v>0</v>
      </c>
      <c r="S28" s="24">
        <v>0</v>
      </c>
      <c r="T28" s="25">
        <v>3083</v>
      </c>
      <c r="U28" s="20"/>
    </row>
    <row r="29" spans="1:21" s="13" customFormat="1" ht="16.5" customHeight="1">
      <c r="A29" s="27">
        <v>19</v>
      </c>
      <c r="B29" s="39" t="s">
        <v>82</v>
      </c>
      <c r="C29" s="40"/>
      <c r="D29" s="27" t="s">
        <v>48</v>
      </c>
      <c r="E29" s="27"/>
      <c r="F29" s="27">
        <v>28</v>
      </c>
      <c r="G29" s="28">
        <v>0.5</v>
      </c>
      <c r="H29" s="29">
        <v>2196</v>
      </c>
      <c r="I29" s="29">
        <v>0.17</v>
      </c>
      <c r="J29" s="37">
        <v>373</v>
      </c>
      <c r="K29" s="30">
        <v>2569</v>
      </c>
      <c r="L29" s="29">
        <v>15</v>
      </c>
      <c r="M29" s="31">
        <v>385</v>
      </c>
      <c r="N29" s="31">
        <v>514</v>
      </c>
      <c r="O29" s="29"/>
      <c r="P29" s="31" t="s">
        <v>86</v>
      </c>
      <c r="Q29" s="31"/>
      <c r="R29" s="31">
        <v>0</v>
      </c>
      <c r="S29" s="31">
        <v>0</v>
      </c>
      <c r="T29" s="32">
        <v>3468</v>
      </c>
      <c r="U29" s="27"/>
    </row>
    <row r="30" spans="1:21" s="13" customFormat="1" ht="16.5" customHeight="1">
      <c r="A30" s="27">
        <v>20</v>
      </c>
      <c r="B30" s="39" t="s">
        <v>85</v>
      </c>
      <c r="C30" s="40"/>
      <c r="D30" s="27" t="s">
        <v>48</v>
      </c>
      <c r="E30" s="27"/>
      <c r="F30" s="40">
        <v>2196</v>
      </c>
      <c r="G30" s="40"/>
      <c r="H30" s="40"/>
      <c r="I30" s="29">
        <v>0.17</v>
      </c>
      <c r="J30" s="29">
        <v>373</v>
      </c>
      <c r="K30" s="30">
        <v>2569</v>
      </c>
      <c r="L30" s="29"/>
      <c r="M30" s="31"/>
      <c r="N30" s="31">
        <v>514</v>
      </c>
      <c r="O30" s="29"/>
      <c r="P30" s="31"/>
      <c r="Q30" s="31"/>
      <c r="R30" s="31">
        <v>0</v>
      </c>
      <c r="S30" s="31">
        <v>0</v>
      </c>
      <c r="T30" s="38">
        <v>3083</v>
      </c>
      <c r="U30" s="27"/>
    </row>
    <row r="31" spans="1:21" s="13" customFormat="1" ht="16.5" customHeight="1">
      <c r="A31" s="27">
        <v>21</v>
      </c>
      <c r="B31" s="27" t="s">
        <v>89</v>
      </c>
      <c r="C31" s="27" t="s">
        <v>58</v>
      </c>
      <c r="D31" s="27" t="s">
        <v>48</v>
      </c>
      <c r="E31" s="27" t="s">
        <v>55</v>
      </c>
      <c r="F31" s="27">
        <v>5</v>
      </c>
      <c r="G31" s="28">
        <v>1</v>
      </c>
      <c r="H31" s="29">
        <v>3613</v>
      </c>
      <c r="I31" s="29"/>
      <c r="J31" s="29">
        <v>0</v>
      </c>
      <c r="K31" s="30">
        <v>3613</v>
      </c>
      <c r="L31" s="29"/>
      <c r="M31" s="31">
        <v>0</v>
      </c>
      <c r="N31" s="31" t="s">
        <v>55</v>
      </c>
      <c r="O31" s="29"/>
      <c r="P31" s="31">
        <v>0</v>
      </c>
      <c r="Q31" s="31"/>
      <c r="R31" s="31">
        <v>0</v>
      </c>
      <c r="S31" s="31">
        <v>998</v>
      </c>
      <c r="T31" s="32">
        <v>4611</v>
      </c>
      <c r="U31" s="27"/>
    </row>
    <row r="32" spans="1:21" s="13" customFormat="1" ht="16.5" customHeight="1">
      <c r="A32" s="27">
        <v>22</v>
      </c>
      <c r="B32" s="27" t="s">
        <v>90</v>
      </c>
      <c r="C32" s="27" t="s">
        <v>58</v>
      </c>
      <c r="D32" s="27" t="s">
        <v>48</v>
      </c>
      <c r="E32" s="27" t="s">
        <v>55</v>
      </c>
      <c r="F32" s="27">
        <v>6</v>
      </c>
      <c r="G32" s="28">
        <v>1</v>
      </c>
      <c r="H32" s="29">
        <v>3613</v>
      </c>
      <c r="I32" s="29"/>
      <c r="J32" s="29">
        <v>0</v>
      </c>
      <c r="K32" s="30">
        <v>3613</v>
      </c>
      <c r="L32" s="29"/>
      <c r="M32" s="31">
        <v>0</v>
      </c>
      <c r="N32" s="31"/>
      <c r="O32" s="29"/>
      <c r="P32" s="31">
        <v>0</v>
      </c>
      <c r="Q32" s="31"/>
      <c r="R32" s="31">
        <v>0</v>
      </c>
      <c r="S32" s="31">
        <v>998</v>
      </c>
      <c r="T32" s="32">
        <v>4611</v>
      </c>
      <c r="U32" s="27"/>
    </row>
    <row r="33" spans="1:21" s="13" customFormat="1" ht="16.5" customHeight="1">
      <c r="A33" s="27">
        <v>23</v>
      </c>
      <c r="B33" s="27" t="s">
        <v>91</v>
      </c>
      <c r="C33" s="27" t="s">
        <v>58</v>
      </c>
      <c r="D33" s="27" t="s">
        <v>48</v>
      </c>
      <c r="E33" s="27"/>
      <c r="F33" s="27">
        <v>4</v>
      </c>
      <c r="G33" s="28">
        <v>1</v>
      </c>
      <c r="H33" s="29">
        <v>3613</v>
      </c>
      <c r="I33" s="29"/>
      <c r="J33" s="29">
        <v>0</v>
      </c>
      <c r="K33" s="30">
        <v>3613</v>
      </c>
      <c r="L33" s="29"/>
      <c r="M33" s="31">
        <v>0</v>
      </c>
      <c r="N33" s="31"/>
      <c r="O33" s="29"/>
      <c r="P33" s="31">
        <v>0</v>
      </c>
      <c r="Q33" s="31"/>
      <c r="R33" s="31">
        <v>0</v>
      </c>
      <c r="S33" s="31">
        <v>998</v>
      </c>
      <c r="T33" s="32">
        <v>4611</v>
      </c>
      <c r="U33" s="27"/>
    </row>
    <row r="34" spans="1:21" s="13" customFormat="1" ht="16.5" customHeight="1">
      <c r="A34" s="27"/>
      <c r="B34" s="27" t="s">
        <v>87</v>
      </c>
      <c r="C34" s="27"/>
      <c r="D34" s="27"/>
      <c r="E34" s="27" t="s">
        <v>88</v>
      </c>
      <c r="F34" s="27"/>
      <c r="G34" s="28"/>
      <c r="H34" s="29">
        <v>78638.5</v>
      </c>
      <c r="I34" s="29"/>
      <c r="J34" s="29">
        <v>5379</v>
      </c>
      <c r="K34" s="30">
        <v>84017.5</v>
      </c>
      <c r="L34" s="29"/>
      <c r="M34" s="31">
        <v>3544</v>
      </c>
      <c r="N34" s="31">
        <v>8495</v>
      </c>
      <c r="O34" s="29"/>
      <c r="P34" s="31"/>
      <c r="Q34" s="31"/>
      <c r="R34" s="31">
        <v>3632</v>
      </c>
      <c r="S34" s="31" t="s">
        <v>94</v>
      </c>
      <c r="T34" s="32" t="s">
        <v>95</v>
      </c>
      <c r="U34" s="27"/>
    </row>
    <row r="35" spans="1:21" s="13" customFormat="1" ht="16.5" customHeight="1">
      <c r="A35" s="27"/>
      <c r="B35" s="27" t="s">
        <v>74</v>
      </c>
      <c r="C35" s="27"/>
      <c r="D35" s="27"/>
      <c r="E35" s="27" t="s">
        <v>68</v>
      </c>
      <c r="F35" s="27"/>
      <c r="G35" s="28"/>
      <c r="H35" s="29"/>
      <c r="I35" s="29"/>
      <c r="J35" s="29"/>
      <c r="K35" s="30"/>
      <c r="L35" s="29"/>
      <c r="M35" s="31"/>
      <c r="N35" s="31"/>
      <c r="O35" s="29"/>
      <c r="P35" s="31"/>
      <c r="Q35" s="31"/>
      <c r="R35" s="31"/>
      <c r="S35" s="31"/>
      <c r="T35" s="32"/>
      <c r="U35" s="27"/>
    </row>
    <row r="36" spans="1:21" s="13" customFormat="1" ht="16.5" customHeight="1">
      <c r="A36" s="27"/>
      <c r="B36" s="27" t="s">
        <v>81</v>
      </c>
      <c r="C36" s="27"/>
      <c r="D36" s="27"/>
      <c r="E36" s="27" t="s">
        <v>69</v>
      </c>
      <c r="F36" s="27"/>
      <c r="G36" s="28"/>
      <c r="H36" s="29"/>
      <c r="I36" s="29"/>
      <c r="J36" s="29"/>
      <c r="K36" s="30"/>
      <c r="L36" s="29"/>
      <c r="M36" s="31"/>
      <c r="N36" s="31"/>
      <c r="O36" s="29"/>
      <c r="P36" s="31"/>
      <c r="Q36" s="31"/>
      <c r="R36" s="31"/>
      <c r="S36" s="31"/>
      <c r="T36" s="32"/>
      <c r="U36" s="27"/>
    </row>
    <row r="37" spans="1:21" s="13" customFormat="1" ht="11.25">
      <c r="A37" s="27"/>
      <c r="B37" s="27" t="s">
        <v>75</v>
      </c>
      <c r="C37" s="27"/>
      <c r="D37" s="27"/>
      <c r="E37" s="27"/>
      <c r="F37" s="27"/>
      <c r="G37" s="28"/>
      <c r="H37" s="29"/>
      <c r="I37" s="29"/>
      <c r="J37" s="29"/>
      <c r="K37" s="30"/>
      <c r="L37" s="29"/>
      <c r="M37" s="31"/>
      <c r="N37" s="31"/>
      <c r="O37" s="29"/>
      <c r="P37" s="31"/>
      <c r="Q37" s="31"/>
      <c r="R37" s="31"/>
      <c r="S37" s="31"/>
      <c r="T37" s="32"/>
      <c r="U37" s="27"/>
    </row>
    <row r="38" spans="1:21" s="13" customFormat="1" ht="11.25">
      <c r="A38" s="27"/>
      <c r="B38" s="27" t="s">
        <v>76</v>
      </c>
      <c r="C38" s="27"/>
      <c r="D38" s="27"/>
      <c r="E38" s="27"/>
      <c r="F38" s="27"/>
      <c r="G38" s="28"/>
      <c r="H38" s="29"/>
      <c r="I38" s="29"/>
      <c r="J38" s="29"/>
      <c r="K38" s="29"/>
      <c r="L38" s="29"/>
      <c r="M38" s="31"/>
      <c r="N38" s="31"/>
      <c r="O38" s="29"/>
      <c r="P38" s="31"/>
      <c r="Q38" s="31"/>
      <c r="R38" s="31"/>
      <c r="S38" s="31"/>
      <c r="T38" s="32"/>
      <c r="U38" s="27"/>
    </row>
    <row r="39" spans="1:21" s="13" customFormat="1" ht="11.25">
      <c r="A39" s="27"/>
      <c r="B39" s="27" t="s">
        <v>77</v>
      </c>
      <c r="C39" s="27"/>
      <c r="D39" s="27"/>
      <c r="E39" s="27" t="s">
        <v>78</v>
      </c>
      <c r="F39" s="27"/>
      <c r="G39" s="28"/>
      <c r="H39" s="29"/>
      <c r="I39" s="29"/>
      <c r="J39" s="29"/>
      <c r="K39" s="29"/>
      <c r="L39" s="29"/>
      <c r="M39" s="31"/>
      <c r="N39" s="31"/>
      <c r="O39" s="29"/>
      <c r="P39" s="31"/>
      <c r="Q39" s="31"/>
      <c r="R39" s="31"/>
      <c r="S39" s="31"/>
      <c r="T39" s="32"/>
      <c r="U39" s="27"/>
    </row>
    <row r="40" spans="7:20" s="13" customFormat="1" ht="11.25">
      <c r="G40" s="33"/>
      <c r="H40" s="34"/>
      <c r="I40" s="34"/>
      <c r="J40" s="34"/>
      <c r="K40" s="34"/>
      <c r="L40" s="34"/>
      <c r="M40" s="35"/>
      <c r="N40" s="35"/>
      <c r="O40" s="34"/>
      <c r="P40" s="35"/>
      <c r="Q40" s="35"/>
      <c r="R40" s="35"/>
      <c r="S40" s="35"/>
      <c r="T40" s="36"/>
    </row>
    <row r="41" spans="1:22" s="13" customFormat="1" ht="18">
      <c r="A41"/>
      <c r="B41"/>
      <c r="C41"/>
      <c r="D41"/>
      <c r="E41" s="44" t="s">
        <v>0</v>
      </c>
      <c r="F41" s="44"/>
      <c r="G41" s="44"/>
      <c r="H41" s="44"/>
      <c r="I41" s="44"/>
      <c r="J41" s="44"/>
      <c r="K41" s="44"/>
      <c r="L41" s="44"/>
      <c r="M41" s="44"/>
      <c r="N41" s="1"/>
      <c r="O41"/>
      <c r="P41" s="1"/>
      <c r="Q41" s="1"/>
      <c r="R41" s="1"/>
      <c r="S41" s="2"/>
      <c r="T41" s="3"/>
      <c r="U41" s="4"/>
      <c r="V41"/>
    </row>
    <row r="42" spans="1:22" s="13" customFormat="1" ht="12.75">
      <c r="A42"/>
      <c r="B42"/>
      <c r="C42"/>
      <c r="D42"/>
      <c r="E42" s="5" t="s">
        <v>80</v>
      </c>
      <c r="F42"/>
      <c r="G42"/>
      <c r="H42"/>
      <c r="I42"/>
      <c r="J42"/>
      <c r="K42"/>
      <c r="L42"/>
      <c r="M42" s="1"/>
      <c r="N42" s="1"/>
      <c r="O42"/>
      <c r="P42" s="1"/>
      <c r="Q42" s="1"/>
      <c r="R42" s="1"/>
      <c r="S42" s="2"/>
      <c r="T42" s="3"/>
      <c r="U42" s="4"/>
      <c r="V42"/>
    </row>
    <row r="43" spans="1:22" s="13" customFormat="1" ht="12.75">
      <c r="A43"/>
      <c r="B43"/>
      <c r="C43"/>
      <c r="D43"/>
      <c r="E43"/>
      <c r="F43"/>
      <c r="G43"/>
      <c r="H43"/>
      <c r="I43"/>
      <c r="J43"/>
      <c r="K43"/>
      <c r="L43"/>
      <c r="M43" s="1"/>
      <c r="N43" s="1"/>
      <c r="O43"/>
      <c r="P43" s="1"/>
      <c r="Q43" s="1"/>
      <c r="R43" s="1"/>
      <c r="S43" s="2"/>
      <c r="T43" s="2"/>
      <c r="U43" s="6"/>
      <c r="V43"/>
    </row>
    <row r="44" spans="1:22" s="13" customFormat="1" ht="18">
      <c r="A44"/>
      <c r="B44"/>
      <c r="C44" s="44" t="s">
        <v>1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1"/>
      <c r="R44" s="1"/>
      <c r="S44" s="1"/>
      <c r="T44" s="1"/>
      <c r="U44"/>
      <c r="V44"/>
    </row>
    <row r="45" spans="1:22" s="13" customFormat="1" ht="18">
      <c r="A45"/>
      <c r="B45"/>
      <c r="C45" s="7"/>
      <c r="D45"/>
      <c r="E45"/>
      <c r="F45"/>
      <c r="G45" s="8"/>
      <c r="H45"/>
      <c r="I45"/>
      <c r="J45"/>
      <c r="K45"/>
      <c r="L45"/>
      <c r="M45" s="1"/>
      <c r="N45" s="1"/>
      <c r="O45"/>
      <c r="P45" s="1"/>
      <c r="Q45" s="1"/>
      <c r="R45" s="1"/>
      <c r="S45" s="1"/>
      <c r="T45" s="1"/>
      <c r="U45"/>
      <c r="V45"/>
    </row>
    <row r="46" spans="1:21" s="13" customFormat="1" ht="12">
      <c r="A46" s="9"/>
      <c r="B46" s="10"/>
      <c r="C46" s="10"/>
      <c r="D46" s="10"/>
      <c r="E46" s="10" t="s">
        <v>2</v>
      </c>
      <c r="F46" s="10"/>
      <c r="G46" s="10" t="s">
        <v>3</v>
      </c>
      <c r="H46" s="10"/>
      <c r="I46" s="43" t="s">
        <v>4</v>
      </c>
      <c r="J46" s="43"/>
      <c r="K46" s="10"/>
      <c r="L46" s="41" t="s">
        <v>5</v>
      </c>
      <c r="M46" s="41"/>
      <c r="N46" s="41"/>
      <c r="O46" s="41"/>
      <c r="P46" s="41"/>
      <c r="Q46" s="41"/>
      <c r="R46" s="41"/>
      <c r="S46" s="41"/>
      <c r="T46" s="12"/>
      <c r="U46" s="10"/>
    </row>
    <row r="47" spans="1:21" s="13" customFormat="1" ht="12">
      <c r="A47" s="14" t="s">
        <v>6</v>
      </c>
      <c r="B47" s="14" t="s">
        <v>7</v>
      </c>
      <c r="C47" s="14" t="s">
        <v>8</v>
      </c>
      <c r="D47" s="14" t="s">
        <v>9</v>
      </c>
      <c r="E47" s="14" t="s">
        <v>10</v>
      </c>
      <c r="F47" s="14" t="s">
        <v>11</v>
      </c>
      <c r="G47" s="14" t="s">
        <v>12</v>
      </c>
      <c r="H47" s="14" t="s">
        <v>13</v>
      </c>
      <c r="I47" s="14"/>
      <c r="J47" s="10"/>
      <c r="K47" s="14" t="s">
        <v>14</v>
      </c>
      <c r="L47" s="41" t="s">
        <v>15</v>
      </c>
      <c r="M47" s="41"/>
      <c r="N47" s="41"/>
      <c r="O47" s="41"/>
      <c r="P47" s="41"/>
      <c r="Q47" s="42" t="s">
        <v>16</v>
      </c>
      <c r="R47" s="42"/>
      <c r="S47" s="42"/>
      <c r="T47" s="15"/>
      <c r="U47" s="14" t="s">
        <v>17</v>
      </c>
    </row>
    <row r="48" spans="1:21" s="13" customFormat="1" ht="12">
      <c r="A48" s="14" t="s">
        <v>18</v>
      </c>
      <c r="B48" s="14" t="s">
        <v>19</v>
      </c>
      <c r="C48" s="14"/>
      <c r="D48" s="14" t="s">
        <v>20</v>
      </c>
      <c r="E48" s="14" t="s">
        <v>21</v>
      </c>
      <c r="F48" s="14" t="s">
        <v>22</v>
      </c>
      <c r="G48" s="14" t="s">
        <v>23</v>
      </c>
      <c r="H48" s="14" t="s">
        <v>24</v>
      </c>
      <c r="I48" s="14"/>
      <c r="J48" s="14" t="s">
        <v>25</v>
      </c>
      <c r="K48" s="14" t="s">
        <v>24</v>
      </c>
      <c r="L48" s="43" t="s">
        <v>26</v>
      </c>
      <c r="M48" s="43"/>
      <c r="N48" s="12" t="s">
        <v>27</v>
      </c>
      <c r="O48" s="14"/>
      <c r="P48" s="15"/>
      <c r="Q48" s="15"/>
      <c r="R48" s="15"/>
      <c r="S48" s="15" t="s">
        <v>28</v>
      </c>
      <c r="T48" s="15" t="s">
        <v>29</v>
      </c>
      <c r="U48" s="14"/>
    </row>
    <row r="49" spans="1:21" s="13" customFormat="1" ht="12">
      <c r="A49" s="16"/>
      <c r="B49" s="17" t="s">
        <v>30</v>
      </c>
      <c r="C49" s="17"/>
      <c r="D49" s="17"/>
      <c r="E49" s="17"/>
      <c r="F49" s="17" t="s">
        <v>31</v>
      </c>
      <c r="G49" s="17"/>
      <c r="H49" s="17"/>
      <c r="I49" s="17"/>
      <c r="J49" s="17"/>
      <c r="K49" s="17"/>
      <c r="L49" s="11" t="s">
        <v>32</v>
      </c>
      <c r="M49" s="18" t="s">
        <v>25</v>
      </c>
      <c r="N49" s="15" t="s">
        <v>33</v>
      </c>
      <c r="O49" s="17" t="s">
        <v>32</v>
      </c>
      <c r="P49" s="19" t="s">
        <v>25</v>
      </c>
      <c r="Q49" s="19" t="s">
        <v>32</v>
      </c>
      <c r="R49" s="19" t="s">
        <v>25</v>
      </c>
      <c r="S49" s="19" t="s">
        <v>34</v>
      </c>
      <c r="T49" s="19"/>
      <c r="U49" s="17"/>
    </row>
    <row r="50" spans="1:21" s="13" customFormat="1" ht="12">
      <c r="A50" s="11">
        <v>1</v>
      </c>
      <c r="B50" s="11">
        <v>2</v>
      </c>
      <c r="C50" s="11">
        <v>3</v>
      </c>
      <c r="D50" s="11"/>
      <c r="E50" s="11">
        <v>4</v>
      </c>
      <c r="F50" s="11"/>
      <c r="G50" s="11">
        <v>5</v>
      </c>
      <c r="H50" s="11">
        <v>6</v>
      </c>
      <c r="I50" s="11">
        <v>7</v>
      </c>
      <c r="J50" s="11">
        <v>8</v>
      </c>
      <c r="K50" s="11">
        <v>9</v>
      </c>
      <c r="L50" s="11">
        <v>10</v>
      </c>
      <c r="M50" s="18">
        <v>11</v>
      </c>
      <c r="N50" s="18">
        <v>12</v>
      </c>
      <c r="O50" s="11">
        <v>13</v>
      </c>
      <c r="P50" s="18">
        <v>14</v>
      </c>
      <c r="Q50" s="18">
        <v>15</v>
      </c>
      <c r="R50" s="18">
        <v>16</v>
      </c>
      <c r="S50" s="18">
        <v>17</v>
      </c>
      <c r="T50" s="18">
        <v>18</v>
      </c>
      <c r="U50" s="11">
        <v>19</v>
      </c>
    </row>
    <row r="51" spans="1:21" s="13" customFormat="1" ht="12">
      <c r="A51" s="20">
        <v>1</v>
      </c>
      <c r="B51" s="20" t="s">
        <v>35</v>
      </c>
      <c r="C51" s="20" t="s">
        <v>36</v>
      </c>
      <c r="D51" s="20" t="s">
        <v>37</v>
      </c>
      <c r="E51" s="21"/>
      <c r="F51" s="22">
        <v>7</v>
      </c>
      <c r="G51" s="23">
        <v>1</v>
      </c>
      <c r="H51" s="24">
        <v>5450</v>
      </c>
      <c r="I51" s="21">
        <v>0.35</v>
      </c>
      <c r="J51" s="24">
        <v>1908</v>
      </c>
      <c r="K51" s="25">
        <v>7358</v>
      </c>
      <c r="L51" s="26">
        <v>8</v>
      </c>
      <c r="M51" s="24">
        <v>589</v>
      </c>
      <c r="N51" s="24">
        <v>1472</v>
      </c>
      <c r="O51" s="22"/>
      <c r="P51" s="24">
        <f aca="true" t="shared" si="4" ref="P51:P56">SUM(K51*O51/100)</f>
        <v>0</v>
      </c>
      <c r="Q51" s="22">
        <v>40</v>
      </c>
      <c r="R51" s="24">
        <v>2943</v>
      </c>
      <c r="S51" s="24">
        <v>0</v>
      </c>
      <c r="T51" s="25">
        <v>12362</v>
      </c>
      <c r="U51" s="20"/>
    </row>
    <row r="52" spans="1:21" s="13" customFormat="1" ht="12">
      <c r="A52" s="20">
        <v>2</v>
      </c>
      <c r="B52" s="20" t="s">
        <v>38</v>
      </c>
      <c r="C52" s="20" t="s">
        <v>39</v>
      </c>
      <c r="D52" s="20" t="s">
        <v>40</v>
      </c>
      <c r="E52" s="21" t="s">
        <v>41</v>
      </c>
      <c r="F52" s="22">
        <v>19</v>
      </c>
      <c r="G52" s="23">
        <v>0.5</v>
      </c>
      <c r="H52" s="24">
        <v>2072</v>
      </c>
      <c r="I52" s="21">
        <v>0.17</v>
      </c>
      <c r="J52" s="24">
        <v>352</v>
      </c>
      <c r="K52" s="25">
        <v>2424</v>
      </c>
      <c r="L52" s="22">
        <v>15</v>
      </c>
      <c r="M52" s="24">
        <v>364</v>
      </c>
      <c r="N52" s="24">
        <v>485</v>
      </c>
      <c r="O52" s="22"/>
      <c r="P52" s="24">
        <f t="shared" si="4"/>
        <v>0</v>
      </c>
      <c r="Q52" s="22"/>
      <c r="R52" s="24">
        <f>SUM(K52*Q52/100)</f>
        <v>0</v>
      </c>
      <c r="S52" s="24">
        <v>0</v>
      </c>
      <c r="T52" s="25">
        <v>3273</v>
      </c>
      <c r="U52" s="20"/>
    </row>
    <row r="53" spans="1:21" s="13" customFormat="1" ht="12">
      <c r="A53" s="20">
        <v>3</v>
      </c>
      <c r="B53" s="20" t="s">
        <v>61</v>
      </c>
      <c r="C53" s="20" t="s">
        <v>39</v>
      </c>
      <c r="D53" s="20" t="s">
        <v>40</v>
      </c>
      <c r="E53" s="21"/>
      <c r="F53" s="22">
        <v>3</v>
      </c>
      <c r="G53" s="23">
        <v>0.5</v>
      </c>
      <c r="H53" s="24">
        <v>2072</v>
      </c>
      <c r="I53" s="21">
        <v>0.17</v>
      </c>
      <c r="J53" s="24">
        <v>352</v>
      </c>
      <c r="K53" s="25">
        <v>2424</v>
      </c>
      <c r="L53" s="22">
        <v>5</v>
      </c>
      <c r="M53" s="24">
        <v>121</v>
      </c>
      <c r="N53" s="24">
        <v>485</v>
      </c>
      <c r="O53" s="22"/>
      <c r="P53" s="24">
        <f t="shared" si="4"/>
        <v>0</v>
      </c>
      <c r="Q53" s="22"/>
      <c r="R53" s="24">
        <f>SUM(K53*Q53/100)</f>
        <v>0</v>
      </c>
      <c r="S53" s="24">
        <v>0</v>
      </c>
      <c r="T53" s="25">
        <f>SUM(K53+N53+M53+P53+R53+S53)</f>
        <v>3030</v>
      </c>
      <c r="U53" s="20"/>
    </row>
    <row r="54" spans="1:21" s="13" customFormat="1" ht="12">
      <c r="A54" s="20">
        <v>4</v>
      </c>
      <c r="B54" s="20" t="s">
        <v>42</v>
      </c>
      <c r="C54" s="20" t="s">
        <v>43</v>
      </c>
      <c r="D54" s="20" t="s">
        <v>44</v>
      </c>
      <c r="E54" s="21" t="s">
        <v>45</v>
      </c>
      <c r="F54" s="22">
        <v>8</v>
      </c>
      <c r="G54" s="23">
        <v>1</v>
      </c>
      <c r="H54" s="24">
        <v>3200</v>
      </c>
      <c r="I54" s="21"/>
      <c r="J54" s="24">
        <f>SUM(H54*I54)</f>
        <v>0</v>
      </c>
      <c r="K54" s="25">
        <f>SUM(H54,J54)</f>
        <v>3200</v>
      </c>
      <c r="L54" s="22"/>
      <c r="M54" s="24">
        <f>SUM(K54*L54/100)</f>
        <v>0</v>
      </c>
      <c r="N54" s="24"/>
      <c r="O54" s="22"/>
      <c r="P54" s="24">
        <f t="shared" si="4"/>
        <v>0</v>
      </c>
      <c r="Q54" s="22"/>
      <c r="R54" s="24">
        <f>SUM(K54*Q54/100)</f>
        <v>0</v>
      </c>
      <c r="S54" s="24">
        <v>1411</v>
      </c>
      <c r="T54" s="25">
        <f>SUM(K54+N54+M54+P54+R54+S54)</f>
        <v>4611</v>
      </c>
      <c r="U54" s="20"/>
    </row>
    <row r="55" spans="1:21" s="13" customFormat="1" ht="12">
      <c r="A55" s="20">
        <v>5</v>
      </c>
      <c r="B55" s="20" t="s">
        <v>59</v>
      </c>
      <c r="C55" s="20" t="s">
        <v>58</v>
      </c>
      <c r="D55" s="20" t="s">
        <v>44</v>
      </c>
      <c r="E55" s="21"/>
      <c r="F55" s="22">
        <v>3</v>
      </c>
      <c r="G55" s="23">
        <v>1</v>
      </c>
      <c r="H55" s="24">
        <v>3200</v>
      </c>
      <c r="I55" s="21"/>
      <c r="J55" s="24">
        <f>SUM(H55*I55)</f>
        <v>0</v>
      </c>
      <c r="K55" s="25">
        <f>SUM(H55,J55)</f>
        <v>3200</v>
      </c>
      <c r="L55" s="22"/>
      <c r="M55" s="24">
        <f>SUM(K55*L55/100)</f>
        <v>0</v>
      </c>
      <c r="N55" s="24"/>
      <c r="O55" s="22"/>
      <c r="P55" s="24">
        <f t="shared" si="4"/>
        <v>0</v>
      </c>
      <c r="Q55" s="22"/>
      <c r="R55" s="24">
        <f>SUM(K55*Q55/100)</f>
        <v>0</v>
      </c>
      <c r="S55" s="24">
        <v>1411</v>
      </c>
      <c r="T55" s="25">
        <f>SUM(K55+N55+M55+P55+R55+S55)</f>
        <v>4611</v>
      </c>
      <c r="U55" s="20"/>
    </row>
    <row r="56" spans="1:21" s="13" customFormat="1" ht="12">
      <c r="A56" s="20">
        <v>6</v>
      </c>
      <c r="B56" s="20" t="s">
        <v>38</v>
      </c>
      <c r="C56" s="20" t="s">
        <v>58</v>
      </c>
      <c r="D56" s="20" t="s">
        <v>44</v>
      </c>
      <c r="E56" s="21"/>
      <c r="F56" s="22">
        <v>3</v>
      </c>
      <c r="G56" s="23">
        <v>1</v>
      </c>
      <c r="H56" s="24">
        <v>3200</v>
      </c>
      <c r="I56" s="21"/>
      <c r="J56" s="24">
        <f>SUM(H56*I56)</f>
        <v>0</v>
      </c>
      <c r="K56" s="25">
        <f>SUM(H56,J56)</f>
        <v>3200</v>
      </c>
      <c r="L56" s="22"/>
      <c r="M56" s="24">
        <f>SUM(K56*L56/100)</f>
        <v>0</v>
      </c>
      <c r="N56" s="24"/>
      <c r="O56" s="22"/>
      <c r="P56" s="24">
        <f t="shared" si="4"/>
        <v>0</v>
      </c>
      <c r="Q56" s="22"/>
      <c r="R56" s="24">
        <f>SUM(K56*Q56/100)</f>
        <v>0</v>
      </c>
      <c r="S56" s="24">
        <v>1411</v>
      </c>
      <c r="T56" s="25">
        <f>SUM(K56+N56+M56+P56+R56+S56)</f>
        <v>4611</v>
      </c>
      <c r="U56" s="20"/>
    </row>
    <row r="57" spans="1:21" s="13" customFormat="1" ht="12">
      <c r="A57" s="20">
        <v>7</v>
      </c>
      <c r="B57" s="20" t="s">
        <v>60</v>
      </c>
      <c r="C57" s="20" t="s">
        <v>58</v>
      </c>
      <c r="D57" s="20" t="s">
        <v>37</v>
      </c>
      <c r="E57" s="21"/>
      <c r="F57" s="22">
        <v>4</v>
      </c>
      <c r="G57" s="23">
        <v>1</v>
      </c>
      <c r="H57" s="24">
        <v>3200</v>
      </c>
      <c r="I57" s="21"/>
      <c r="J57" s="24">
        <f>SUM(H57*I57)</f>
        <v>0</v>
      </c>
      <c r="K57" s="25">
        <f>SUM(H57,J57)</f>
        <v>3200</v>
      </c>
      <c r="L57" s="22"/>
      <c r="M57" s="24">
        <f>SUM(K57*L57/100)</f>
        <v>0</v>
      </c>
      <c r="N57" s="24"/>
      <c r="O57" s="22"/>
      <c r="P57" s="24">
        <f aca="true" t="shared" si="5" ref="P57:P62">SUM(K57*O57/100)</f>
        <v>0</v>
      </c>
      <c r="Q57" s="22"/>
      <c r="R57" s="24">
        <f aca="true" t="shared" si="6" ref="R57:R67">SUM(K57*Q57/100)</f>
        <v>0</v>
      </c>
      <c r="S57" s="24">
        <v>1411</v>
      </c>
      <c r="T57" s="25">
        <f>SUM(K57+N57+M57+P57+R57+S57)</f>
        <v>4611</v>
      </c>
      <c r="U57" s="20"/>
    </row>
    <row r="58" spans="1:21" s="13" customFormat="1" ht="12">
      <c r="A58" s="20">
        <v>8</v>
      </c>
      <c r="B58" s="20" t="s">
        <v>57</v>
      </c>
      <c r="C58" s="20" t="s">
        <v>63</v>
      </c>
      <c r="D58" s="20" t="s">
        <v>44</v>
      </c>
      <c r="E58" s="21"/>
      <c r="F58" s="22">
        <v>12</v>
      </c>
      <c r="G58" s="23">
        <v>1</v>
      </c>
      <c r="H58" s="24">
        <v>5450</v>
      </c>
      <c r="I58" s="21"/>
      <c r="J58" s="24">
        <f>SUM(H58*I58)</f>
        <v>0</v>
      </c>
      <c r="K58" s="25">
        <v>5450</v>
      </c>
      <c r="L58" s="22">
        <v>15</v>
      </c>
      <c r="M58" s="24">
        <v>818</v>
      </c>
      <c r="N58" s="24">
        <v>1090</v>
      </c>
      <c r="O58" s="22"/>
      <c r="P58" s="24">
        <f t="shared" si="5"/>
        <v>0</v>
      </c>
      <c r="Q58" s="22"/>
      <c r="R58" s="24">
        <f t="shared" si="6"/>
        <v>0</v>
      </c>
      <c r="S58" s="24">
        <v>0</v>
      </c>
      <c r="T58" s="25">
        <v>7358</v>
      </c>
      <c r="U58" s="20"/>
    </row>
    <row r="59" spans="1:21" s="13" customFormat="1" ht="12">
      <c r="A59" s="20">
        <v>9</v>
      </c>
      <c r="B59" s="20" t="s">
        <v>47</v>
      </c>
      <c r="C59" s="20" t="s">
        <v>39</v>
      </c>
      <c r="D59" s="20" t="s">
        <v>48</v>
      </c>
      <c r="E59" s="21" t="s">
        <v>49</v>
      </c>
      <c r="F59" s="22">
        <v>25</v>
      </c>
      <c r="G59" s="23">
        <v>1</v>
      </c>
      <c r="H59" s="24">
        <v>4145</v>
      </c>
      <c r="I59" s="21">
        <v>0.17</v>
      </c>
      <c r="J59" s="24">
        <v>705</v>
      </c>
      <c r="K59" s="25">
        <v>4850</v>
      </c>
      <c r="L59" s="22">
        <v>15</v>
      </c>
      <c r="M59" s="24">
        <v>728</v>
      </c>
      <c r="N59" s="24">
        <v>970</v>
      </c>
      <c r="O59" s="22"/>
      <c r="P59" s="24">
        <f t="shared" si="5"/>
        <v>0</v>
      </c>
      <c r="Q59" s="22"/>
      <c r="R59" s="24">
        <f t="shared" si="6"/>
        <v>0</v>
      </c>
      <c r="S59" s="24">
        <v>0</v>
      </c>
      <c r="T59" s="25">
        <v>6548</v>
      </c>
      <c r="U59" s="20"/>
    </row>
    <row r="60" spans="1:21" s="13" customFormat="1" ht="12">
      <c r="A60" s="20">
        <v>10</v>
      </c>
      <c r="B60" s="20" t="s">
        <v>50</v>
      </c>
      <c r="C60" s="20" t="s">
        <v>43</v>
      </c>
      <c r="D60" s="20" t="s">
        <v>37</v>
      </c>
      <c r="E60" s="21"/>
      <c r="F60" s="22">
        <v>6</v>
      </c>
      <c r="G60" s="23">
        <v>1</v>
      </c>
      <c r="H60" s="24">
        <v>3200</v>
      </c>
      <c r="I60" s="21"/>
      <c r="J60" s="24">
        <f>SUM(H60*I60)</f>
        <v>0</v>
      </c>
      <c r="K60" s="25">
        <f>SUM(H60,J60)</f>
        <v>3200</v>
      </c>
      <c r="L60" s="21"/>
      <c r="M60" s="24">
        <f>SUM(K60*L60/100)</f>
        <v>0</v>
      </c>
      <c r="N60" s="24"/>
      <c r="O60" s="22"/>
      <c r="P60" s="24">
        <f t="shared" si="5"/>
        <v>0</v>
      </c>
      <c r="Q60" s="22"/>
      <c r="R60" s="24">
        <f t="shared" si="6"/>
        <v>0</v>
      </c>
      <c r="S60" s="24">
        <v>1411</v>
      </c>
      <c r="T60" s="25">
        <f>SUM(K60+N60+M60+P60+R60+S60)</f>
        <v>4611</v>
      </c>
      <c r="U60" s="20"/>
    </row>
    <row r="61" spans="1:21" s="13" customFormat="1" ht="12">
      <c r="A61" s="20">
        <v>11</v>
      </c>
      <c r="B61" s="20" t="s">
        <v>51</v>
      </c>
      <c r="C61" s="20" t="s">
        <v>39</v>
      </c>
      <c r="D61" s="20" t="s">
        <v>48</v>
      </c>
      <c r="E61" s="21" t="s">
        <v>52</v>
      </c>
      <c r="F61" s="22">
        <v>12</v>
      </c>
      <c r="G61" s="23">
        <v>1</v>
      </c>
      <c r="H61" s="24">
        <v>4145</v>
      </c>
      <c r="I61" s="21">
        <v>0.17</v>
      </c>
      <c r="J61" s="24">
        <v>705</v>
      </c>
      <c r="K61" s="25">
        <v>4850</v>
      </c>
      <c r="L61" s="22">
        <v>15</v>
      </c>
      <c r="M61" s="24">
        <v>728</v>
      </c>
      <c r="N61" s="24">
        <v>970</v>
      </c>
      <c r="O61" s="22"/>
      <c r="P61" s="24">
        <f t="shared" si="5"/>
        <v>0</v>
      </c>
      <c r="Q61" s="22"/>
      <c r="R61" s="24">
        <f t="shared" si="6"/>
        <v>0</v>
      </c>
      <c r="S61" s="24">
        <v>0</v>
      </c>
      <c r="T61" s="25">
        <v>6548</v>
      </c>
      <c r="U61" s="20"/>
    </row>
    <row r="62" spans="1:21" s="13" customFormat="1" ht="12">
      <c r="A62" s="20">
        <v>12</v>
      </c>
      <c r="B62" s="20" t="s">
        <v>53</v>
      </c>
      <c r="C62" s="20" t="s">
        <v>43</v>
      </c>
      <c r="D62" s="20" t="s">
        <v>48</v>
      </c>
      <c r="E62" s="21" t="s">
        <v>54</v>
      </c>
      <c r="F62" s="22">
        <v>9</v>
      </c>
      <c r="G62" s="23">
        <v>0.5</v>
      </c>
      <c r="H62" s="24">
        <v>1600</v>
      </c>
      <c r="I62" s="21"/>
      <c r="J62" s="24">
        <f>SUM(H62*I62)</f>
        <v>0</v>
      </c>
      <c r="K62" s="25">
        <f>SUM(H62,J62)</f>
        <v>1600</v>
      </c>
      <c r="L62" s="21"/>
      <c r="M62" s="24">
        <f>SUM(K62*L62/100)</f>
        <v>0</v>
      </c>
      <c r="N62" s="24">
        <v>0</v>
      </c>
      <c r="O62" s="22"/>
      <c r="P62" s="24">
        <f t="shared" si="5"/>
        <v>0</v>
      </c>
      <c r="Q62" s="22"/>
      <c r="R62" s="24">
        <f t="shared" si="6"/>
        <v>0</v>
      </c>
      <c r="S62" s="24">
        <v>706</v>
      </c>
      <c r="T62" s="25">
        <f>SUM(K62+N62+M62+P62+R62+S62)</f>
        <v>2306</v>
      </c>
      <c r="U62" s="20"/>
    </row>
    <row r="63" spans="1:21" s="13" customFormat="1" ht="12">
      <c r="A63" s="20">
        <v>13</v>
      </c>
      <c r="B63" s="20" t="s">
        <v>62</v>
      </c>
      <c r="C63" s="20" t="s">
        <v>63</v>
      </c>
      <c r="D63" s="20" t="s">
        <v>48</v>
      </c>
      <c r="E63" s="21" t="s">
        <v>64</v>
      </c>
      <c r="F63" s="22">
        <v>23</v>
      </c>
      <c r="G63" s="23">
        <v>1</v>
      </c>
      <c r="H63" s="24">
        <v>5450</v>
      </c>
      <c r="I63" s="21"/>
      <c r="J63" s="24">
        <f>SUM(H63*I63)</f>
        <v>0</v>
      </c>
      <c r="K63" s="25">
        <v>5450</v>
      </c>
      <c r="L63" s="21"/>
      <c r="M63" s="24">
        <v>818</v>
      </c>
      <c r="N63" s="24">
        <v>1090</v>
      </c>
      <c r="O63" s="22"/>
      <c r="P63" s="24">
        <v>0</v>
      </c>
      <c r="Q63" s="22"/>
      <c r="R63" s="24">
        <f t="shared" si="6"/>
        <v>0</v>
      </c>
      <c r="S63" s="24">
        <v>0</v>
      </c>
      <c r="T63" s="25">
        <v>7358</v>
      </c>
      <c r="U63" s="20"/>
    </row>
    <row r="64" spans="1:21" s="13" customFormat="1" ht="12">
      <c r="A64" s="20">
        <v>14</v>
      </c>
      <c r="B64" s="20" t="s">
        <v>65</v>
      </c>
      <c r="C64" s="20" t="s">
        <v>39</v>
      </c>
      <c r="D64" s="20" t="s">
        <v>66</v>
      </c>
      <c r="E64" s="21" t="s">
        <v>67</v>
      </c>
      <c r="F64" s="22">
        <v>5</v>
      </c>
      <c r="G64" s="23">
        <v>0.5</v>
      </c>
      <c r="H64" s="24">
        <v>2072</v>
      </c>
      <c r="I64" s="21">
        <v>0.17</v>
      </c>
      <c r="J64" s="24">
        <v>352</v>
      </c>
      <c r="K64" s="25">
        <v>2424</v>
      </c>
      <c r="L64" s="21">
        <v>5</v>
      </c>
      <c r="M64" s="24">
        <v>121</v>
      </c>
      <c r="N64" s="24">
        <v>485</v>
      </c>
      <c r="O64" s="22"/>
      <c r="P64" s="24">
        <f>SUM(K64*O64/100)</f>
        <v>0</v>
      </c>
      <c r="Q64" s="22"/>
      <c r="R64" s="24">
        <f t="shared" si="6"/>
        <v>0</v>
      </c>
      <c r="S64" s="24"/>
      <c r="T64" s="25">
        <v>3030</v>
      </c>
      <c r="U64" s="20"/>
    </row>
    <row r="65" spans="1:21" s="13" customFormat="1" ht="12">
      <c r="A65" s="20">
        <v>15</v>
      </c>
      <c r="B65" s="20" t="s">
        <v>46</v>
      </c>
      <c r="C65" s="20" t="s">
        <v>43</v>
      </c>
      <c r="D65" s="20" t="s">
        <v>37</v>
      </c>
      <c r="E65" s="21"/>
      <c r="F65" s="22">
        <v>6</v>
      </c>
      <c r="G65" s="23">
        <v>0.1</v>
      </c>
      <c r="H65" s="24">
        <v>3200</v>
      </c>
      <c r="I65" s="21"/>
      <c r="J65" s="24">
        <f>SUM(H65*I65)</f>
        <v>0</v>
      </c>
      <c r="K65" s="25">
        <f>SUM(H65,J65)</f>
        <v>3200</v>
      </c>
      <c r="L65" s="21"/>
      <c r="M65" s="24">
        <f>SUM(K65*L65/100)</f>
        <v>0</v>
      </c>
      <c r="N65" s="24">
        <v>0</v>
      </c>
      <c r="O65" s="22"/>
      <c r="P65" s="24">
        <f>SUM(K65*O65/100)</f>
        <v>0</v>
      </c>
      <c r="Q65" s="22"/>
      <c r="R65" s="24">
        <f t="shared" si="6"/>
        <v>0</v>
      </c>
      <c r="S65" s="24">
        <v>1411</v>
      </c>
      <c r="T65" s="25">
        <v>4611</v>
      </c>
      <c r="U65" s="20"/>
    </row>
    <row r="66" spans="1:21" s="13" customFormat="1" ht="12">
      <c r="A66" s="20">
        <v>16</v>
      </c>
      <c r="B66" s="20" t="s">
        <v>70</v>
      </c>
      <c r="C66" s="20" t="s">
        <v>71</v>
      </c>
      <c r="D66" s="20" t="s">
        <v>44</v>
      </c>
      <c r="E66" s="21"/>
      <c r="F66" s="22">
        <v>2</v>
      </c>
      <c r="G66" s="23">
        <v>1</v>
      </c>
      <c r="H66" s="24">
        <v>3200</v>
      </c>
      <c r="I66" s="21"/>
      <c r="J66" s="24">
        <f>SUM(H66*I66)</f>
        <v>0</v>
      </c>
      <c r="K66" s="25">
        <f>SUM(H66,J66)</f>
        <v>3200</v>
      </c>
      <c r="L66" s="22"/>
      <c r="M66" s="24">
        <f>SUM(K66*L66/100)</f>
        <v>0</v>
      </c>
      <c r="N66" s="24"/>
      <c r="O66" s="22"/>
      <c r="P66" s="24">
        <f>SUM(K66*O66/100)</f>
        <v>0</v>
      </c>
      <c r="Q66" s="22"/>
      <c r="R66" s="24">
        <f t="shared" si="6"/>
        <v>0</v>
      </c>
      <c r="S66" s="24">
        <v>1411</v>
      </c>
      <c r="T66" s="25">
        <f>SUM(K66+N66+M66+P66+R66+S66)</f>
        <v>4611</v>
      </c>
      <c r="U66" s="20"/>
    </row>
    <row r="67" spans="1:21" s="13" customFormat="1" ht="12">
      <c r="A67" s="20">
        <v>17</v>
      </c>
      <c r="B67" s="20" t="s">
        <v>72</v>
      </c>
      <c r="C67" s="20" t="s">
        <v>71</v>
      </c>
      <c r="D67" s="20" t="s">
        <v>44</v>
      </c>
      <c r="E67" s="21"/>
      <c r="F67" s="22">
        <v>2</v>
      </c>
      <c r="G67" s="23">
        <v>1</v>
      </c>
      <c r="H67" s="24">
        <v>3200</v>
      </c>
      <c r="I67" s="21"/>
      <c r="J67" s="24">
        <f>SUM(H67*I67)</f>
        <v>0</v>
      </c>
      <c r="K67" s="25">
        <f>SUM(H67,J67)</f>
        <v>3200</v>
      </c>
      <c r="L67" s="22"/>
      <c r="M67" s="24">
        <f>SUM(K67*L67/100)</f>
        <v>0</v>
      </c>
      <c r="N67" s="24"/>
      <c r="O67" s="22"/>
      <c r="P67" s="24">
        <f>SUM(K67*O67/100)</f>
        <v>0</v>
      </c>
      <c r="Q67" s="22"/>
      <c r="R67" s="24">
        <f t="shared" si="6"/>
        <v>0</v>
      </c>
      <c r="S67" s="24">
        <v>1411</v>
      </c>
      <c r="T67" s="25">
        <f>SUM(K67+N67+M67+P67+R67+S67)</f>
        <v>4611</v>
      </c>
      <c r="U67" s="20"/>
    </row>
    <row r="68" spans="1:21" s="13" customFormat="1" ht="15">
      <c r="A68" s="27"/>
      <c r="B68" s="40" t="s">
        <v>73</v>
      </c>
      <c r="C68" s="40"/>
      <c r="D68" s="27"/>
      <c r="E68" s="27"/>
      <c r="F68" s="27"/>
      <c r="G68" s="28">
        <v>17</v>
      </c>
      <c r="H68" s="29">
        <v>58056</v>
      </c>
      <c r="I68" s="29"/>
      <c r="J68" s="29">
        <f>SUM(J51:J67)</f>
        <v>4374</v>
      </c>
      <c r="K68" s="30">
        <f>SUM(K51:K67)</f>
        <v>62430</v>
      </c>
      <c r="L68" s="29"/>
      <c r="M68" s="31">
        <f>SUM(M51:M67)</f>
        <v>4287</v>
      </c>
      <c r="N68" s="31">
        <v>7047</v>
      </c>
      <c r="O68" s="29"/>
      <c r="P68" s="31">
        <f>SUM(K68*O68/100)</f>
        <v>0</v>
      </c>
      <c r="Q68" s="31"/>
      <c r="R68" s="31">
        <v>2943</v>
      </c>
      <c r="S68" s="31">
        <v>11994</v>
      </c>
      <c r="T68" s="32">
        <f>SUM(T51:T67)</f>
        <v>88701</v>
      </c>
      <c r="U68" s="27"/>
    </row>
    <row r="69" spans="1:21" s="13" customFormat="1" ht="15">
      <c r="A69" s="27"/>
      <c r="B69" s="40"/>
      <c r="C69" s="40"/>
      <c r="D69" s="27"/>
      <c r="E69" s="27"/>
      <c r="F69" s="40" t="s">
        <v>55</v>
      </c>
      <c r="G69" s="40"/>
      <c r="H69" s="40"/>
      <c r="I69" s="29"/>
      <c r="J69" s="29"/>
      <c r="K69" s="30"/>
      <c r="L69" s="29"/>
      <c r="M69" s="31"/>
      <c r="N69" s="31"/>
      <c r="O69" s="29"/>
      <c r="P69" s="31"/>
      <c r="Q69" s="31"/>
      <c r="R69" s="31"/>
      <c r="S69" s="31"/>
      <c r="T69" s="32"/>
      <c r="U69" s="27"/>
    </row>
    <row r="70" spans="1:21" s="13" customFormat="1" ht="11.25">
      <c r="A70" s="27"/>
      <c r="B70" s="27" t="s">
        <v>74</v>
      </c>
      <c r="C70" s="27"/>
      <c r="D70" s="27"/>
      <c r="E70" s="27" t="s">
        <v>68</v>
      </c>
      <c r="F70" s="27"/>
      <c r="G70" s="28"/>
      <c r="H70" s="29"/>
      <c r="I70" s="29"/>
      <c r="J70" s="29"/>
      <c r="K70" s="30"/>
      <c r="L70" s="29"/>
      <c r="M70" s="31"/>
      <c r="N70" s="31"/>
      <c r="O70" s="29"/>
      <c r="P70" s="31"/>
      <c r="Q70" s="31"/>
      <c r="R70" s="31"/>
      <c r="S70" s="31"/>
      <c r="T70" s="32"/>
      <c r="U70" s="27"/>
    </row>
    <row r="71" spans="1:21" s="13" customFormat="1" ht="11.25">
      <c r="A71" s="27"/>
      <c r="B71" s="27" t="s">
        <v>56</v>
      </c>
      <c r="C71" s="27"/>
      <c r="D71" s="27"/>
      <c r="E71" s="27" t="s">
        <v>69</v>
      </c>
      <c r="F71" s="27"/>
      <c r="G71" s="28"/>
      <c r="H71" s="29"/>
      <c r="I71" s="29"/>
      <c r="J71" s="29"/>
      <c r="K71" s="30"/>
      <c r="L71" s="29"/>
      <c r="M71" s="31"/>
      <c r="N71" s="31"/>
      <c r="O71" s="29"/>
      <c r="P71" s="31"/>
      <c r="Q71" s="31"/>
      <c r="R71" s="31"/>
      <c r="S71" s="31"/>
      <c r="T71" s="32"/>
      <c r="U71" s="27"/>
    </row>
    <row r="72" spans="1:21" s="13" customFormat="1" ht="11.25">
      <c r="A72" s="27"/>
      <c r="B72" s="27"/>
      <c r="C72" s="27"/>
      <c r="D72" s="27"/>
      <c r="E72" s="27"/>
      <c r="F72" s="27"/>
      <c r="G72" s="28"/>
      <c r="H72" s="29"/>
      <c r="I72" s="29"/>
      <c r="J72" s="29"/>
      <c r="K72" s="30"/>
      <c r="L72" s="29"/>
      <c r="M72" s="31"/>
      <c r="N72" s="31"/>
      <c r="O72" s="29"/>
      <c r="P72" s="31"/>
      <c r="Q72" s="31"/>
      <c r="R72" s="31"/>
      <c r="S72" s="31"/>
      <c r="T72" s="32"/>
      <c r="U72" s="27"/>
    </row>
    <row r="73" spans="1:21" s="13" customFormat="1" ht="11.25">
      <c r="A73" s="27"/>
      <c r="B73" s="27" t="s">
        <v>75</v>
      </c>
      <c r="C73" s="27"/>
      <c r="D73" s="27"/>
      <c r="E73" s="27"/>
      <c r="F73" s="27"/>
      <c r="G73" s="28"/>
      <c r="H73" s="29"/>
      <c r="I73" s="29"/>
      <c r="J73" s="29"/>
      <c r="K73" s="30"/>
      <c r="L73" s="29"/>
      <c r="M73" s="31"/>
      <c r="N73" s="31"/>
      <c r="O73" s="29"/>
      <c r="P73" s="31"/>
      <c r="Q73" s="31"/>
      <c r="R73" s="31"/>
      <c r="S73" s="31"/>
      <c r="T73" s="32"/>
      <c r="U73" s="27"/>
    </row>
    <row r="74" spans="1:22" ht="12.75">
      <c r="A74" s="27"/>
      <c r="B74" s="27" t="s">
        <v>76</v>
      </c>
      <c r="C74" s="27"/>
      <c r="D74" s="27"/>
      <c r="E74" s="27" t="s">
        <v>78</v>
      </c>
      <c r="F74" s="27"/>
      <c r="G74" s="28"/>
      <c r="H74" s="29"/>
      <c r="I74" s="29"/>
      <c r="J74" s="29"/>
      <c r="K74" s="30"/>
      <c r="L74" s="29"/>
      <c r="M74" s="31"/>
      <c r="N74" s="31"/>
      <c r="O74" s="29"/>
      <c r="P74" s="31"/>
      <c r="Q74" s="31"/>
      <c r="R74" s="31"/>
      <c r="S74" s="31"/>
      <c r="T74" s="32"/>
      <c r="U74" s="27"/>
      <c r="V74" s="13"/>
    </row>
    <row r="79" spans="5:19" ht="18">
      <c r="E79" s="44" t="s">
        <v>0</v>
      </c>
      <c r="F79" s="44"/>
      <c r="G79" s="44"/>
      <c r="H79" s="44"/>
      <c r="I79" s="44"/>
      <c r="J79" s="44"/>
      <c r="K79" s="44"/>
      <c r="L79" s="44"/>
      <c r="M79" s="44"/>
      <c r="S79" s="2"/>
    </row>
    <row r="80" spans="5:19" ht="12.75">
      <c r="E80" s="5" t="s">
        <v>96</v>
      </c>
      <c r="S80" s="2"/>
    </row>
    <row r="81" ht="12.75">
      <c r="S81" s="2"/>
    </row>
    <row r="82" spans="3:16" ht="18">
      <c r="C82" s="44" t="s">
        <v>1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</row>
    <row r="83" spans="3:7" ht="18">
      <c r="C83" s="7"/>
      <c r="G83" s="8"/>
    </row>
    <row r="84" spans="1:21" ht="12.75">
      <c r="A84" s="9"/>
      <c r="B84" s="10"/>
      <c r="C84" s="10"/>
      <c r="D84" s="10"/>
      <c r="E84" s="10" t="s">
        <v>2</v>
      </c>
      <c r="F84" s="10"/>
      <c r="G84" s="10" t="s">
        <v>3</v>
      </c>
      <c r="H84" s="10"/>
      <c r="I84" s="43" t="s">
        <v>4</v>
      </c>
      <c r="J84" s="43"/>
      <c r="K84" s="10"/>
      <c r="L84" s="41" t="s">
        <v>5</v>
      </c>
      <c r="M84" s="41"/>
      <c r="N84" s="41"/>
      <c r="O84" s="41"/>
      <c r="P84" s="41"/>
      <c r="Q84" s="41"/>
      <c r="R84" s="41"/>
      <c r="S84" s="41"/>
      <c r="T84" s="12"/>
      <c r="U84" s="10"/>
    </row>
    <row r="85" spans="1:21" ht="12.75">
      <c r="A85" s="14" t="s">
        <v>6</v>
      </c>
      <c r="B85" s="14" t="s">
        <v>7</v>
      </c>
      <c r="C85" s="14" t="s">
        <v>8</v>
      </c>
      <c r="D85" s="14" t="s">
        <v>9</v>
      </c>
      <c r="E85" s="14" t="s">
        <v>10</v>
      </c>
      <c r="F85" s="14" t="s">
        <v>11</v>
      </c>
      <c r="G85" s="14" t="s">
        <v>12</v>
      </c>
      <c r="H85" s="14" t="s">
        <v>13</v>
      </c>
      <c r="I85" s="14"/>
      <c r="J85" s="10"/>
      <c r="K85" s="14" t="s">
        <v>14</v>
      </c>
      <c r="L85" s="41" t="s">
        <v>99</v>
      </c>
      <c r="M85" s="41"/>
      <c r="N85" s="41"/>
      <c r="O85" s="41"/>
      <c r="P85" s="41"/>
      <c r="Q85" s="42" t="s">
        <v>100</v>
      </c>
      <c r="R85" s="42"/>
      <c r="S85" s="42"/>
      <c r="T85" s="15"/>
      <c r="U85" s="14" t="s">
        <v>17</v>
      </c>
    </row>
    <row r="86" spans="1:21" ht="12.75">
      <c r="A86" s="14" t="s">
        <v>18</v>
      </c>
      <c r="B86" s="14" t="s">
        <v>19</v>
      </c>
      <c r="C86" s="14"/>
      <c r="D86" s="14" t="s">
        <v>20</v>
      </c>
      <c r="E86" s="14" t="s">
        <v>21</v>
      </c>
      <c r="F86" s="14" t="s">
        <v>22</v>
      </c>
      <c r="G86" s="14" t="s">
        <v>23</v>
      </c>
      <c r="H86" s="14" t="s">
        <v>24</v>
      </c>
      <c r="I86" s="14"/>
      <c r="J86" s="14" t="s">
        <v>25</v>
      </c>
      <c r="K86" s="14" t="s">
        <v>24</v>
      </c>
      <c r="L86" s="43" t="s">
        <v>26</v>
      </c>
      <c r="M86" s="43"/>
      <c r="N86" s="12" t="s">
        <v>27</v>
      </c>
      <c r="O86" s="14"/>
      <c r="P86" s="15"/>
      <c r="Q86" s="15"/>
      <c r="R86" s="15"/>
      <c r="S86" s="15" t="s">
        <v>28</v>
      </c>
      <c r="T86" s="15" t="s">
        <v>29</v>
      </c>
      <c r="U86" s="14"/>
    </row>
    <row r="87" spans="1:21" ht="12.75">
      <c r="A87" s="16"/>
      <c r="B87" s="17" t="s">
        <v>30</v>
      </c>
      <c r="C87" s="17"/>
      <c r="D87" s="17"/>
      <c r="E87" s="17"/>
      <c r="F87" s="17" t="s">
        <v>31</v>
      </c>
      <c r="G87" s="17"/>
      <c r="H87" s="17"/>
      <c r="I87" s="17"/>
      <c r="J87" s="17"/>
      <c r="K87" s="17"/>
      <c r="L87" s="11" t="s">
        <v>32</v>
      </c>
      <c r="M87" s="18" t="s">
        <v>25</v>
      </c>
      <c r="N87" s="15" t="s">
        <v>33</v>
      </c>
      <c r="O87" s="17" t="s">
        <v>32</v>
      </c>
      <c r="P87" s="19" t="s">
        <v>25</v>
      </c>
      <c r="Q87" s="19" t="s">
        <v>32</v>
      </c>
      <c r="R87" s="19" t="s">
        <v>25</v>
      </c>
      <c r="S87" s="19" t="s">
        <v>34</v>
      </c>
      <c r="T87" s="19"/>
      <c r="U87" s="17"/>
    </row>
    <row r="88" spans="1:21" ht="12.75">
      <c r="A88" s="11">
        <v>1</v>
      </c>
      <c r="B88" s="11">
        <v>2</v>
      </c>
      <c r="C88" s="11">
        <v>3</v>
      </c>
      <c r="D88" s="11"/>
      <c r="E88" s="11">
        <v>4</v>
      </c>
      <c r="F88" s="11"/>
      <c r="G88" s="11">
        <v>5</v>
      </c>
      <c r="H88" s="11">
        <v>6</v>
      </c>
      <c r="I88" s="11">
        <v>7</v>
      </c>
      <c r="J88" s="11">
        <v>8</v>
      </c>
      <c r="K88" s="11">
        <v>9</v>
      </c>
      <c r="L88" s="11">
        <v>10</v>
      </c>
      <c r="M88" s="18">
        <v>11</v>
      </c>
      <c r="N88" s="18">
        <v>12</v>
      </c>
      <c r="O88" s="11">
        <v>13</v>
      </c>
      <c r="P88" s="18">
        <v>14</v>
      </c>
      <c r="Q88" s="18">
        <v>15</v>
      </c>
      <c r="R88" s="18">
        <v>16</v>
      </c>
      <c r="S88" s="18">
        <v>17</v>
      </c>
      <c r="T88" s="18">
        <v>18</v>
      </c>
      <c r="U88" s="11">
        <v>19</v>
      </c>
    </row>
    <row r="89" spans="1:21" ht="12.75">
      <c r="A89" s="20">
        <v>1</v>
      </c>
      <c r="B89" s="20" t="s">
        <v>35</v>
      </c>
      <c r="C89" s="20" t="s">
        <v>36</v>
      </c>
      <c r="D89" s="20" t="s">
        <v>37</v>
      </c>
      <c r="E89" s="21"/>
      <c r="F89" s="22">
        <v>7</v>
      </c>
      <c r="G89" s="23">
        <v>1</v>
      </c>
      <c r="H89" s="24">
        <v>5775</v>
      </c>
      <c r="I89" s="21">
        <v>0.35</v>
      </c>
      <c r="J89" s="24">
        <v>2021</v>
      </c>
      <c r="K89" s="25">
        <v>7796</v>
      </c>
      <c r="L89" s="26">
        <v>8</v>
      </c>
      <c r="M89" s="24">
        <v>624</v>
      </c>
      <c r="N89" s="24">
        <v>1559</v>
      </c>
      <c r="O89" s="22"/>
      <c r="P89" s="24">
        <f aca="true" t="shared" si="7" ref="P89:P94">SUM(K89*O89/100)</f>
        <v>0</v>
      </c>
      <c r="Q89" s="22">
        <v>40</v>
      </c>
      <c r="R89" s="24">
        <v>3118</v>
      </c>
      <c r="S89" s="24">
        <v>0</v>
      </c>
      <c r="T89" s="25">
        <v>13097</v>
      </c>
      <c r="U89" s="20"/>
    </row>
    <row r="90" spans="1:21" ht="12.75">
      <c r="A90" s="20">
        <v>2</v>
      </c>
      <c r="B90" s="20" t="s">
        <v>38</v>
      </c>
      <c r="C90" s="20" t="s">
        <v>39</v>
      </c>
      <c r="D90" s="20" t="s">
        <v>40</v>
      </c>
      <c r="E90" s="21" t="s">
        <v>41</v>
      </c>
      <c r="F90" s="22">
        <v>25</v>
      </c>
      <c r="G90" s="23">
        <v>0.5</v>
      </c>
      <c r="H90" s="24">
        <v>2328</v>
      </c>
      <c r="I90" s="21">
        <v>0.17</v>
      </c>
      <c r="J90" s="24">
        <v>396</v>
      </c>
      <c r="K90" s="25">
        <v>2724</v>
      </c>
      <c r="L90" s="22">
        <v>15</v>
      </c>
      <c r="M90" s="24">
        <v>409</v>
      </c>
      <c r="N90" s="24">
        <v>545</v>
      </c>
      <c r="O90" s="22"/>
      <c r="P90" s="24">
        <f t="shared" si="7"/>
        <v>0</v>
      </c>
      <c r="Q90" s="22"/>
      <c r="R90" s="24">
        <f aca="true" t="shared" si="8" ref="R90:R96">SUM(K90*Q90/100)</f>
        <v>0</v>
      </c>
      <c r="S90" s="24">
        <v>0</v>
      </c>
      <c r="T90" s="25">
        <v>3678</v>
      </c>
      <c r="U90" s="20"/>
    </row>
    <row r="91" spans="1:21" ht="12.75">
      <c r="A91" s="20">
        <v>3</v>
      </c>
      <c r="B91" s="20" t="s">
        <v>61</v>
      </c>
      <c r="C91" s="20" t="s">
        <v>39</v>
      </c>
      <c r="D91" s="20" t="s">
        <v>40</v>
      </c>
      <c r="E91" s="21"/>
      <c r="F91" s="22">
        <v>3</v>
      </c>
      <c r="G91" s="23">
        <v>0.5</v>
      </c>
      <c r="H91" s="24">
        <v>2328</v>
      </c>
      <c r="I91" s="21">
        <v>0.17</v>
      </c>
      <c r="J91" s="24">
        <v>396</v>
      </c>
      <c r="K91" s="25">
        <v>2724</v>
      </c>
      <c r="L91" s="22">
        <v>5</v>
      </c>
      <c r="M91" s="24">
        <v>136</v>
      </c>
      <c r="N91" s="24">
        <v>545</v>
      </c>
      <c r="O91" s="22"/>
      <c r="P91" s="24">
        <f t="shared" si="7"/>
        <v>0</v>
      </c>
      <c r="Q91" s="22"/>
      <c r="R91" s="24">
        <f t="shared" si="8"/>
        <v>0</v>
      </c>
      <c r="S91" s="24">
        <v>0</v>
      </c>
      <c r="T91" s="25">
        <v>3405</v>
      </c>
      <c r="U91" s="20"/>
    </row>
    <row r="92" spans="1:21" ht="12.75">
      <c r="A92" s="20">
        <v>4</v>
      </c>
      <c r="B92" s="20" t="s">
        <v>42</v>
      </c>
      <c r="C92" s="20" t="s">
        <v>43</v>
      </c>
      <c r="D92" s="20" t="s">
        <v>44</v>
      </c>
      <c r="E92" s="21" t="s">
        <v>45</v>
      </c>
      <c r="F92" s="22">
        <v>8</v>
      </c>
      <c r="G92" s="23">
        <v>1</v>
      </c>
      <c r="H92" s="24">
        <v>3830</v>
      </c>
      <c r="I92" s="21"/>
      <c r="J92" s="24">
        <f>SUM(H92*I92)</f>
        <v>0</v>
      </c>
      <c r="K92" s="25">
        <v>3830</v>
      </c>
      <c r="L92" s="22"/>
      <c r="M92" s="24">
        <f>SUM(K92*L92/100)</f>
        <v>0</v>
      </c>
      <c r="N92" s="24"/>
      <c r="O92" s="22"/>
      <c r="P92" s="24">
        <f t="shared" si="7"/>
        <v>0</v>
      </c>
      <c r="Q92" s="22"/>
      <c r="R92" s="24">
        <f t="shared" si="8"/>
        <v>0</v>
      </c>
      <c r="S92" s="24">
        <v>1375</v>
      </c>
      <c r="T92" s="25">
        <v>5205</v>
      </c>
      <c r="U92" s="20"/>
    </row>
    <row r="93" spans="1:21" ht="12.75">
      <c r="A93" s="20">
        <v>5</v>
      </c>
      <c r="B93" s="20" t="s">
        <v>59</v>
      </c>
      <c r="C93" s="20" t="s">
        <v>58</v>
      </c>
      <c r="D93" s="20" t="s">
        <v>44</v>
      </c>
      <c r="E93" s="21"/>
      <c r="F93" s="22">
        <v>3</v>
      </c>
      <c r="G93" s="23">
        <v>1</v>
      </c>
      <c r="H93" s="24">
        <v>3830</v>
      </c>
      <c r="I93" s="21"/>
      <c r="J93" s="24">
        <f>SUM(H93*I93)</f>
        <v>0</v>
      </c>
      <c r="K93" s="25">
        <v>3830</v>
      </c>
      <c r="L93" s="22"/>
      <c r="M93" s="24">
        <f>SUM(K93*L93/100)</f>
        <v>0</v>
      </c>
      <c r="N93" s="24"/>
      <c r="O93" s="22"/>
      <c r="P93" s="24">
        <f t="shared" si="7"/>
        <v>0</v>
      </c>
      <c r="Q93" s="22"/>
      <c r="R93" s="24">
        <f t="shared" si="8"/>
        <v>0</v>
      </c>
      <c r="S93" s="24">
        <v>1375</v>
      </c>
      <c r="T93" s="25">
        <f>SUM(K93+N93+M93+P93+R93+S93)</f>
        <v>5205</v>
      </c>
      <c r="U93" s="20"/>
    </row>
    <row r="94" spans="1:21" ht="12.75">
      <c r="A94" s="20">
        <v>6</v>
      </c>
      <c r="B94" s="20" t="s">
        <v>38</v>
      </c>
      <c r="C94" s="20" t="s">
        <v>58</v>
      </c>
      <c r="D94" s="20" t="s">
        <v>44</v>
      </c>
      <c r="E94" s="21"/>
      <c r="F94" s="22">
        <v>3</v>
      </c>
      <c r="G94" s="23">
        <v>1</v>
      </c>
      <c r="H94" s="24">
        <v>3830</v>
      </c>
      <c r="I94" s="21"/>
      <c r="J94" s="24">
        <f>SUM(H94*I94)</f>
        <v>0</v>
      </c>
      <c r="K94" s="25">
        <v>3830</v>
      </c>
      <c r="L94" s="22"/>
      <c r="M94" s="24">
        <f>SUM(K94*L94/100)</f>
        <v>0</v>
      </c>
      <c r="N94" s="24"/>
      <c r="O94" s="22"/>
      <c r="P94" s="24">
        <f t="shared" si="7"/>
        <v>0</v>
      </c>
      <c r="Q94" s="22"/>
      <c r="R94" s="24">
        <f t="shared" si="8"/>
        <v>0</v>
      </c>
      <c r="S94" s="24">
        <v>1375</v>
      </c>
      <c r="T94" s="25">
        <f>SUM(K94+N94+M94+P94+R94+S94)</f>
        <v>5205</v>
      </c>
      <c r="U94" s="20"/>
    </row>
    <row r="95" spans="1:21" ht="12.75">
      <c r="A95" s="20">
        <v>7</v>
      </c>
      <c r="B95" s="20" t="s">
        <v>60</v>
      </c>
      <c r="C95" s="20" t="s">
        <v>58</v>
      </c>
      <c r="D95" s="20" t="s">
        <v>37</v>
      </c>
      <c r="E95" s="21"/>
      <c r="F95" s="22">
        <v>4</v>
      </c>
      <c r="G95" s="23">
        <v>1</v>
      </c>
      <c r="H95" s="24">
        <v>3830</v>
      </c>
      <c r="I95" s="21"/>
      <c r="J95" s="24">
        <f>SUM(H95*I95)</f>
        <v>0</v>
      </c>
      <c r="K95" s="25">
        <v>3830</v>
      </c>
      <c r="L95" s="22"/>
      <c r="M95" s="24">
        <f>SUM(K95*L95/100)</f>
        <v>0</v>
      </c>
      <c r="N95" s="24"/>
      <c r="O95" s="22"/>
      <c r="P95" s="24">
        <f aca="true" t="shared" si="9" ref="P95:P100">SUM(K95*O95/100)</f>
        <v>0</v>
      </c>
      <c r="Q95" s="22"/>
      <c r="R95" s="24">
        <f t="shared" si="8"/>
        <v>0</v>
      </c>
      <c r="S95" s="24">
        <v>1375</v>
      </c>
      <c r="T95" s="25">
        <f>SUM(K95+N95+M95+P95+R95+S95)</f>
        <v>5205</v>
      </c>
      <c r="U95" s="20"/>
    </row>
    <row r="96" spans="1:21" ht="12.75">
      <c r="A96" s="20">
        <v>8</v>
      </c>
      <c r="B96" s="20" t="s">
        <v>57</v>
      </c>
      <c r="C96" s="20" t="s">
        <v>63</v>
      </c>
      <c r="D96" s="20" t="s">
        <v>44</v>
      </c>
      <c r="E96" s="21"/>
      <c r="F96" s="22">
        <v>12</v>
      </c>
      <c r="G96" s="23">
        <v>1</v>
      </c>
      <c r="H96" s="24">
        <v>6122</v>
      </c>
      <c r="I96" s="21"/>
      <c r="J96" s="24">
        <f>SUM(H96*I96)</f>
        <v>0</v>
      </c>
      <c r="K96" s="25">
        <v>6122</v>
      </c>
      <c r="L96" s="22">
        <v>15</v>
      </c>
      <c r="M96" s="24">
        <v>918</v>
      </c>
      <c r="N96" s="24">
        <v>1224</v>
      </c>
      <c r="O96" s="22"/>
      <c r="P96" s="24">
        <f t="shared" si="9"/>
        <v>0</v>
      </c>
      <c r="Q96" s="22"/>
      <c r="R96" s="24">
        <f t="shared" si="8"/>
        <v>0</v>
      </c>
      <c r="S96" s="24">
        <v>0</v>
      </c>
      <c r="T96" s="25">
        <v>8264</v>
      </c>
      <c r="U96" s="20"/>
    </row>
    <row r="97" spans="1:21" ht="12.75">
      <c r="A97" s="20">
        <v>9</v>
      </c>
      <c r="B97" s="20" t="s">
        <v>47</v>
      </c>
      <c r="C97" s="20" t="s">
        <v>39</v>
      </c>
      <c r="D97" s="20" t="s">
        <v>48</v>
      </c>
      <c r="E97" s="21" t="s">
        <v>49</v>
      </c>
      <c r="F97" s="22">
        <v>25</v>
      </c>
      <c r="G97" s="23">
        <v>0.5</v>
      </c>
      <c r="H97" s="24">
        <v>2328</v>
      </c>
      <c r="I97" s="21">
        <v>0.17</v>
      </c>
      <c r="J97" s="24">
        <v>396</v>
      </c>
      <c r="K97" s="25">
        <v>2724</v>
      </c>
      <c r="L97" s="22">
        <v>15</v>
      </c>
      <c r="M97" s="24">
        <v>409</v>
      </c>
      <c r="N97" s="24">
        <v>545</v>
      </c>
      <c r="O97" s="22"/>
      <c r="P97" s="24">
        <f t="shared" si="9"/>
        <v>0</v>
      </c>
      <c r="Q97" s="22">
        <v>20</v>
      </c>
      <c r="R97" s="24">
        <v>545</v>
      </c>
      <c r="S97" s="24">
        <v>0</v>
      </c>
      <c r="T97" s="25">
        <v>4223</v>
      </c>
      <c r="U97" s="20"/>
    </row>
    <row r="98" spans="1:21" ht="12.75">
      <c r="A98" s="20">
        <v>10</v>
      </c>
      <c r="B98" s="20" t="s">
        <v>50</v>
      </c>
      <c r="C98" s="20" t="s">
        <v>43</v>
      </c>
      <c r="D98" s="20" t="s">
        <v>37</v>
      </c>
      <c r="E98" s="21"/>
      <c r="F98" s="22">
        <v>6</v>
      </c>
      <c r="G98" s="23">
        <v>1</v>
      </c>
      <c r="H98" s="24">
        <v>3830</v>
      </c>
      <c r="I98" s="21"/>
      <c r="J98" s="24">
        <f>SUM(H98*I98)</f>
        <v>0</v>
      </c>
      <c r="K98" s="25">
        <v>3830</v>
      </c>
      <c r="L98" s="21"/>
      <c r="M98" s="24">
        <f>SUM(K98*L98/100)</f>
        <v>0</v>
      </c>
      <c r="N98" s="24"/>
      <c r="O98" s="22"/>
      <c r="P98" s="24">
        <f t="shared" si="9"/>
        <v>0</v>
      </c>
      <c r="Q98" s="22"/>
      <c r="R98" s="24">
        <f aca="true" t="shared" si="10" ref="R98:R106">SUM(K98*Q98/100)</f>
        <v>0</v>
      </c>
      <c r="S98" s="24">
        <v>1375</v>
      </c>
      <c r="T98" s="25">
        <f>SUM(K98+N98+M98+P98+R98+S98)</f>
        <v>5205</v>
      </c>
      <c r="U98" s="20"/>
    </row>
    <row r="99" spans="1:21" ht="12.75">
      <c r="A99" s="20">
        <v>11</v>
      </c>
      <c r="B99" s="20" t="s">
        <v>51</v>
      </c>
      <c r="C99" s="20" t="s">
        <v>39</v>
      </c>
      <c r="D99" s="20" t="s">
        <v>48</v>
      </c>
      <c r="E99" s="21" t="s">
        <v>52</v>
      </c>
      <c r="F99" s="22">
        <v>12</v>
      </c>
      <c r="G99" s="23">
        <v>1</v>
      </c>
      <c r="H99" s="24">
        <v>4656</v>
      </c>
      <c r="I99" s="21">
        <v>0.17</v>
      </c>
      <c r="J99" s="24">
        <v>792</v>
      </c>
      <c r="K99" s="25">
        <v>5448</v>
      </c>
      <c r="L99" s="22">
        <v>15</v>
      </c>
      <c r="M99" s="24">
        <v>817</v>
      </c>
      <c r="N99" s="24">
        <v>1090</v>
      </c>
      <c r="O99" s="22"/>
      <c r="P99" s="24">
        <f t="shared" si="9"/>
        <v>0</v>
      </c>
      <c r="Q99" s="22"/>
      <c r="R99" s="24">
        <f t="shared" si="10"/>
        <v>0</v>
      </c>
      <c r="S99" s="24">
        <v>0</v>
      </c>
      <c r="T99" s="25">
        <v>7355</v>
      </c>
      <c r="U99" s="20"/>
    </row>
    <row r="100" spans="1:21" ht="12.75">
      <c r="A100" s="20">
        <v>12</v>
      </c>
      <c r="B100" s="20" t="s">
        <v>53</v>
      </c>
      <c r="C100" s="20" t="s">
        <v>43</v>
      </c>
      <c r="D100" s="20" t="s">
        <v>48</v>
      </c>
      <c r="E100" s="21" t="s">
        <v>54</v>
      </c>
      <c r="F100" s="22">
        <v>9</v>
      </c>
      <c r="G100" s="23">
        <v>0.5</v>
      </c>
      <c r="H100" s="24">
        <v>1915</v>
      </c>
      <c r="I100" s="21"/>
      <c r="J100" s="24">
        <f>SUM(H100*I100)</f>
        <v>0</v>
      </c>
      <c r="K100" s="25">
        <v>1915</v>
      </c>
      <c r="L100" s="21"/>
      <c r="M100" s="24">
        <f>SUM(K100*L100/100)</f>
        <v>0</v>
      </c>
      <c r="N100" s="24">
        <v>0</v>
      </c>
      <c r="O100" s="22"/>
      <c r="P100" s="24">
        <f t="shared" si="9"/>
        <v>0</v>
      </c>
      <c r="Q100" s="22"/>
      <c r="R100" s="24">
        <f t="shared" si="10"/>
        <v>0</v>
      </c>
      <c r="S100" s="24">
        <v>687</v>
      </c>
      <c r="T100" s="25">
        <v>2602</v>
      </c>
      <c r="U100" s="20"/>
    </row>
    <row r="101" spans="1:21" ht="12.75">
      <c r="A101" s="20">
        <v>13</v>
      </c>
      <c r="B101" s="20" t="s">
        <v>83</v>
      </c>
      <c r="C101" s="20" t="s">
        <v>63</v>
      </c>
      <c r="D101" s="20" t="s">
        <v>48</v>
      </c>
      <c r="E101" s="21" t="s">
        <v>55</v>
      </c>
      <c r="F101" s="22" t="s">
        <v>55</v>
      </c>
      <c r="G101" s="23">
        <v>1</v>
      </c>
      <c r="H101" s="24">
        <v>6122</v>
      </c>
      <c r="I101" s="21"/>
      <c r="J101" s="24">
        <f>SUM(H101*I101)</f>
        <v>0</v>
      </c>
      <c r="K101" s="25">
        <v>6122</v>
      </c>
      <c r="L101" s="21"/>
      <c r="M101" s="24" t="s">
        <v>55</v>
      </c>
      <c r="N101" s="24">
        <v>1224</v>
      </c>
      <c r="O101" s="22"/>
      <c r="P101" s="24">
        <v>0</v>
      </c>
      <c r="Q101" s="22"/>
      <c r="R101" s="24">
        <f t="shared" si="10"/>
        <v>0</v>
      </c>
      <c r="S101" s="24">
        <v>0</v>
      </c>
      <c r="T101" s="25">
        <v>7346</v>
      </c>
      <c r="U101" s="20"/>
    </row>
    <row r="102" spans="1:21" ht="12.75">
      <c r="A102" s="20">
        <v>14</v>
      </c>
      <c r="B102" s="20" t="s">
        <v>84</v>
      </c>
      <c r="C102" s="20" t="s">
        <v>39</v>
      </c>
      <c r="D102" s="20" t="s">
        <v>48</v>
      </c>
      <c r="E102" s="21" t="s">
        <v>55</v>
      </c>
      <c r="F102" s="22" t="s">
        <v>55</v>
      </c>
      <c r="G102" s="23">
        <v>0.5</v>
      </c>
      <c r="H102" s="24">
        <v>2328</v>
      </c>
      <c r="I102" s="21">
        <v>0.17</v>
      </c>
      <c r="J102" s="24">
        <v>396</v>
      </c>
      <c r="K102" s="25">
        <v>2724</v>
      </c>
      <c r="L102" s="21"/>
      <c r="M102" s="24" t="s">
        <v>55</v>
      </c>
      <c r="N102" s="24">
        <v>545</v>
      </c>
      <c r="O102" s="22"/>
      <c r="P102" s="24">
        <f>SUM(K102*O102/100)</f>
        <v>0</v>
      </c>
      <c r="Q102" s="22"/>
      <c r="R102" s="24">
        <f t="shared" si="10"/>
        <v>0</v>
      </c>
      <c r="S102" s="24"/>
      <c r="T102" s="25">
        <v>3269</v>
      </c>
      <c r="U102" s="20"/>
    </row>
    <row r="103" spans="1:21" ht="12.75">
      <c r="A103" s="20">
        <v>15</v>
      </c>
      <c r="B103" s="20" t="s">
        <v>46</v>
      </c>
      <c r="C103" s="20" t="s">
        <v>43</v>
      </c>
      <c r="D103" s="20" t="s">
        <v>37</v>
      </c>
      <c r="E103" s="21"/>
      <c r="F103" s="22">
        <v>6</v>
      </c>
      <c r="G103" s="23">
        <v>0.1</v>
      </c>
      <c r="H103" s="24">
        <v>3830</v>
      </c>
      <c r="I103" s="21"/>
      <c r="J103" s="24">
        <f>SUM(H103*I103)</f>
        <v>0</v>
      </c>
      <c r="K103" s="25">
        <v>3830</v>
      </c>
      <c r="L103" s="21"/>
      <c r="M103" s="24">
        <f>SUM(K103*L103/100)</f>
        <v>0</v>
      </c>
      <c r="N103" s="24">
        <v>0</v>
      </c>
      <c r="O103" s="22"/>
      <c r="P103" s="24">
        <f>SUM(K103*O103/100)</f>
        <v>0</v>
      </c>
      <c r="Q103" s="22"/>
      <c r="R103" s="24">
        <f t="shared" si="10"/>
        <v>0</v>
      </c>
      <c r="S103" s="24">
        <v>1375</v>
      </c>
      <c r="T103" s="25">
        <v>5205</v>
      </c>
      <c r="U103" s="20"/>
    </row>
    <row r="104" spans="1:21" ht="12.75">
      <c r="A104" s="20">
        <v>16</v>
      </c>
      <c r="B104" s="20" t="s">
        <v>70</v>
      </c>
      <c r="C104" s="20" t="s">
        <v>71</v>
      </c>
      <c r="D104" s="20" t="s">
        <v>44</v>
      </c>
      <c r="E104" s="21"/>
      <c r="F104" s="22">
        <v>2</v>
      </c>
      <c r="G104" s="23">
        <v>1</v>
      </c>
      <c r="H104" s="24">
        <v>3830</v>
      </c>
      <c r="I104" s="21"/>
      <c r="J104" s="24">
        <f>SUM(H104*I104)</f>
        <v>0</v>
      </c>
      <c r="K104" s="25">
        <v>3830</v>
      </c>
      <c r="L104" s="22"/>
      <c r="M104" s="24">
        <f>SUM(K104*L104/100)</f>
        <v>0</v>
      </c>
      <c r="N104" s="24"/>
      <c r="O104" s="22"/>
      <c r="P104" s="24">
        <f>SUM(K104*O104/100)</f>
        <v>0</v>
      </c>
      <c r="Q104" s="22"/>
      <c r="R104" s="24">
        <f t="shared" si="10"/>
        <v>0</v>
      </c>
      <c r="S104" s="24">
        <v>1375</v>
      </c>
      <c r="T104" s="25">
        <v>5205</v>
      </c>
      <c r="U104" s="20"/>
    </row>
    <row r="105" spans="1:21" ht="12.75">
      <c r="A105" s="20">
        <v>17</v>
      </c>
      <c r="B105" s="20" t="s">
        <v>72</v>
      </c>
      <c r="C105" s="20" t="s">
        <v>71</v>
      </c>
      <c r="D105" s="20" t="s">
        <v>44</v>
      </c>
      <c r="E105" s="21"/>
      <c r="F105" s="22">
        <v>2</v>
      </c>
      <c r="G105" s="23">
        <v>1</v>
      </c>
      <c r="H105" s="24">
        <v>3830</v>
      </c>
      <c r="I105" s="21"/>
      <c r="J105" s="24">
        <f>SUM(H105*I105)</f>
        <v>0</v>
      </c>
      <c r="K105" s="25">
        <v>3830</v>
      </c>
      <c r="L105" s="22"/>
      <c r="M105" s="24">
        <f>SUM(K105*L105/100)</f>
        <v>0</v>
      </c>
      <c r="N105" s="24"/>
      <c r="O105" s="22"/>
      <c r="P105" s="24">
        <f>SUM(K105*O105/100)</f>
        <v>0</v>
      </c>
      <c r="Q105" s="22"/>
      <c r="R105" s="24">
        <f t="shared" si="10"/>
        <v>0</v>
      </c>
      <c r="S105" s="24">
        <v>1375</v>
      </c>
      <c r="T105" s="25">
        <f>SUM(K105+N105+M105+P105+R105+S105)</f>
        <v>5205</v>
      </c>
      <c r="U105" s="20"/>
    </row>
    <row r="106" spans="1:21" ht="12.75">
      <c r="A106" s="20">
        <v>18</v>
      </c>
      <c r="B106" s="20" t="s">
        <v>79</v>
      </c>
      <c r="C106" s="20" t="s">
        <v>39</v>
      </c>
      <c r="D106" s="20" t="s">
        <v>48</v>
      </c>
      <c r="E106" s="21"/>
      <c r="F106" s="22">
        <v>25</v>
      </c>
      <c r="G106" s="23">
        <v>0.5</v>
      </c>
      <c r="H106" s="24">
        <v>2328</v>
      </c>
      <c r="I106" s="21">
        <v>0.17</v>
      </c>
      <c r="J106" s="24">
        <v>396</v>
      </c>
      <c r="K106" s="25">
        <v>2724</v>
      </c>
      <c r="L106" s="22" t="s">
        <v>55</v>
      </c>
      <c r="M106" s="24" t="s">
        <v>55</v>
      </c>
      <c r="N106" s="24">
        <v>545</v>
      </c>
      <c r="O106" s="22"/>
      <c r="P106" s="24">
        <f>SUM(K106*O106/100)</f>
        <v>0</v>
      </c>
      <c r="Q106" s="22"/>
      <c r="R106" s="24">
        <f t="shared" si="10"/>
        <v>0</v>
      </c>
      <c r="S106" s="24">
        <v>0</v>
      </c>
      <c r="T106" s="25">
        <v>3269</v>
      </c>
      <c r="U106" s="20"/>
    </row>
    <row r="107" spans="1:21" ht="15">
      <c r="A107" s="27">
        <v>19</v>
      </c>
      <c r="B107" s="39" t="s">
        <v>82</v>
      </c>
      <c r="C107" s="40"/>
      <c r="D107" s="27" t="s">
        <v>48</v>
      </c>
      <c r="E107" s="27"/>
      <c r="F107" s="27">
        <v>28</v>
      </c>
      <c r="G107" s="28">
        <v>0.5</v>
      </c>
      <c r="H107" s="29">
        <v>2328</v>
      </c>
      <c r="I107" s="29">
        <v>0.17</v>
      </c>
      <c r="J107" s="37">
        <v>396</v>
      </c>
      <c r="K107" s="30">
        <v>2724</v>
      </c>
      <c r="L107" s="29">
        <v>15</v>
      </c>
      <c r="M107" s="31">
        <v>409</v>
      </c>
      <c r="N107" s="31">
        <v>545</v>
      </c>
      <c r="O107" s="29"/>
      <c r="P107" s="31" t="s">
        <v>86</v>
      </c>
      <c r="Q107" s="31"/>
      <c r="R107" s="31">
        <v>0</v>
      </c>
      <c r="S107" s="31">
        <v>0</v>
      </c>
      <c r="T107" s="32">
        <v>3678</v>
      </c>
      <c r="U107" s="27"/>
    </row>
    <row r="108" spans="1:21" ht="15">
      <c r="A108" s="27">
        <v>20</v>
      </c>
      <c r="B108" s="39" t="s">
        <v>85</v>
      </c>
      <c r="C108" s="40"/>
      <c r="D108" s="27" t="s">
        <v>48</v>
      </c>
      <c r="E108" s="27"/>
      <c r="F108" s="40">
        <v>2328</v>
      </c>
      <c r="G108" s="40"/>
      <c r="H108" s="40"/>
      <c r="I108" s="29">
        <v>0.17</v>
      </c>
      <c r="J108" s="29">
        <v>396</v>
      </c>
      <c r="K108" s="30">
        <v>2724</v>
      </c>
      <c r="L108" s="29"/>
      <c r="M108" s="31"/>
      <c r="N108" s="31">
        <v>545</v>
      </c>
      <c r="O108" s="29"/>
      <c r="P108" s="31"/>
      <c r="Q108" s="31"/>
      <c r="R108" s="31">
        <v>0</v>
      </c>
      <c r="S108" s="31">
        <v>0</v>
      </c>
      <c r="T108" s="38">
        <v>3269</v>
      </c>
      <c r="U108" s="27"/>
    </row>
    <row r="109" spans="1:21" ht="12.75">
      <c r="A109" s="27">
        <v>21</v>
      </c>
      <c r="B109" s="27" t="s">
        <v>89</v>
      </c>
      <c r="C109" s="27" t="s">
        <v>58</v>
      </c>
      <c r="D109" s="27" t="s">
        <v>48</v>
      </c>
      <c r="E109" s="27" t="s">
        <v>55</v>
      </c>
      <c r="F109" s="27">
        <v>5</v>
      </c>
      <c r="G109" s="28">
        <v>1</v>
      </c>
      <c r="H109" s="29">
        <v>3830</v>
      </c>
      <c r="I109" s="29"/>
      <c r="J109" s="29">
        <v>0</v>
      </c>
      <c r="K109" s="30">
        <v>3830</v>
      </c>
      <c r="L109" s="29"/>
      <c r="M109" s="31">
        <v>0</v>
      </c>
      <c r="N109" s="31" t="s">
        <v>55</v>
      </c>
      <c r="O109" s="29"/>
      <c r="P109" s="31">
        <v>0</v>
      </c>
      <c r="Q109" s="31"/>
      <c r="R109" s="31">
        <v>0</v>
      </c>
      <c r="S109" s="31">
        <v>1375</v>
      </c>
      <c r="T109" s="32">
        <v>5205</v>
      </c>
      <c r="U109" s="27"/>
    </row>
    <row r="110" spans="1:21" ht="12.75">
      <c r="A110" s="27">
        <v>22</v>
      </c>
      <c r="B110" s="27" t="s">
        <v>98</v>
      </c>
      <c r="C110" s="27" t="s">
        <v>58</v>
      </c>
      <c r="D110" s="27" t="s">
        <v>48</v>
      </c>
      <c r="E110" s="27" t="s">
        <v>55</v>
      </c>
      <c r="F110" s="27">
        <v>6</v>
      </c>
      <c r="G110" s="28">
        <v>1</v>
      </c>
      <c r="H110" s="29">
        <v>3830</v>
      </c>
      <c r="I110" s="29"/>
      <c r="J110" s="29">
        <v>0</v>
      </c>
      <c r="K110" s="30">
        <v>3830</v>
      </c>
      <c r="L110" s="29"/>
      <c r="M110" s="31">
        <v>0</v>
      </c>
      <c r="N110" s="31"/>
      <c r="O110" s="29"/>
      <c r="P110" s="31">
        <v>0</v>
      </c>
      <c r="Q110" s="31"/>
      <c r="R110" s="31">
        <v>0</v>
      </c>
      <c r="S110" s="31">
        <v>1375</v>
      </c>
      <c r="T110" s="32">
        <v>5205</v>
      </c>
      <c r="U110" s="27"/>
    </row>
    <row r="111" spans="1:21" ht="12.75">
      <c r="A111" s="27">
        <v>23</v>
      </c>
      <c r="B111" s="27" t="s">
        <v>97</v>
      </c>
      <c r="C111" s="27" t="s">
        <v>58</v>
      </c>
      <c r="D111" s="27" t="s">
        <v>48</v>
      </c>
      <c r="E111" s="27"/>
      <c r="F111" s="27">
        <v>4</v>
      </c>
      <c r="G111" s="28">
        <v>1</v>
      </c>
      <c r="H111" s="29">
        <v>3830</v>
      </c>
      <c r="I111" s="29"/>
      <c r="J111" s="29">
        <v>0</v>
      </c>
      <c r="K111" s="30">
        <v>3830</v>
      </c>
      <c r="L111" s="29"/>
      <c r="M111" s="31">
        <v>0</v>
      </c>
      <c r="N111" s="31"/>
      <c r="O111" s="29"/>
      <c r="P111" s="31">
        <v>0</v>
      </c>
      <c r="Q111" s="31"/>
      <c r="R111" s="31">
        <v>0</v>
      </c>
      <c r="S111" s="31">
        <v>1375</v>
      </c>
      <c r="T111" s="32">
        <v>5205</v>
      </c>
      <c r="U111" s="27"/>
    </row>
    <row r="112" spans="1:21" ht="12.75">
      <c r="A112" s="27"/>
      <c r="B112" s="27" t="s">
        <v>87</v>
      </c>
      <c r="C112" s="27"/>
      <c r="D112" s="27"/>
      <c r="E112" s="27" t="s">
        <v>88</v>
      </c>
      <c r="F112" s="27"/>
      <c r="G112" s="28"/>
      <c r="H112" s="29">
        <v>83016</v>
      </c>
      <c r="I112" s="29"/>
      <c r="J112" s="29">
        <v>5585</v>
      </c>
      <c r="K112" s="30">
        <v>88601</v>
      </c>
      <c r="L112" s="29"/>
      <c r="M112" s="31">
        <v>3722</v>
      </c>
      <c r="N112" s="31">
        <v>8912</v>
      </c>
      <c r="O112" s="29"/>
      <c r="P112" s="31"/>
      <c r="Q112" s="31"/>
      <c r="R112" s="31">
        <v>3663</v>
      </c>
      <c r="S112" s="31">
        <v>15812</v>
      </c>
      <c r="T112" s="32">
        <v>120710</v>
      </c>
      <c r="U112" s="27"/>
    </row>
    <row r="113" spans="1:21" ht="12.75">
      <c r="A113" s="27"/>
      <c r="B113" s="27" t="s">
        <v>74</v>
      </c>
      <c r="C113" s="27"/>
      <c r="D113" s="27"/>
      <c r="E113" s="27" t="s">
        <v>68</v>
      </c>
      <c r="F113" s="27"/>
      <c r="G113" s="28"/>
      <c r="H113" s="29"/>
      <c r="I113" s="29"/>
      <c r="J113" s="29"/>
      <c r="K113" s="30"/>
      <c r="L113" s="29"/>
      <c r="M113" s="31"/>
      <c r="N113" s="31"/>
      <c r="O113" s="29"/>
      <c r="P113" s="31"/>
      <c r="Q113" s="31"/>
      <c r="R113" s="31"/>
      <c r="S113" s="31"/>
      <c r="T113" s="32"/>
      <c r="U113" s="27"/>
    </row>
    <row r="114" spans="1:21" ht="12.75">
      <c r="A114" s="27"/>
      <c r="B114" s="27" t="s">
        <v>81</v>
      </c>
      <c r="C114" s="27"/>
      <c r="D114" s="27"/>
      <c r="E114" s="27" t="s">
        <v>69</v>
      </c>
      <c r="F114" s="27"/>
      <c r="G114" s="28"/>
      <c r="H114" s="29"/>
      <c r="I114" s="29"/>
      <c r="J114" s="29"/>
      <c r="K114" s="30"/>
      <c r="L114" s="29"/>
      <c r="M114" s="31"/>
      <c r="N114" s="31"/>
      <c r="O114" s="29"/>
      <c r="P114" s="31"/>
      <c r="Q114" s="31"/>
      <c r="R114" s="31"/>
      <c r="S114" s="31"/>
      <c r="T114" s="32"/>
      <c r="U114" s="27"/>
    </row>
    <row r="115" spans="1:21" ht="12.75">
      <c r="A115" s="27"/>
      <c r="B115" s="27" t="s">
        <v>75</v>
      </c>
      <c r="C115" s="27"/>
      <c r="D115" s="27"/>
      <c r="E115" s="27"/>
      <c r="F115" s="27"/>
      <c r="G115" s="28"/>
      <c r="H115" s="29"/>
      <c r="I115" s="29"/>
      <c r="J115" s="29"/>
      <c r="K115" s="30"/>
      <c r="L115" s="29"/>
      <c r="M115" s="31"/>
      <c r="N115" s="31"/>
      <c r="O115" s="29"/>
      <c r="P115" s="31"/>
      <c r="Q115" s="31"/>
      <c r="R115" s="31"/>
      <c r="S115" s="31"/>
      <c r="T115" s="32"/>
      <c r="U115" s="27"/>
    </row>
    <row r="116" spans="1:21" ht="12.75">
      <c r="A116" s="27"/>
      <c r="B116" s="27" t="s">
        <v>76</v>
      </c>
      <c r="C116" s="27"/>
      <c r="D116" s="27"/>
      <c r="E116" s="27"/>
      <c r="F116" s="27"/>
      <c r="G116" s="28"/>
      <c r="H116" s="29"/>
      <c r="I116" s="29"/>
      <c r="J116" s="29"/>
      <c r="K116" s="29"/>
      <c r="L116" s="29"/>
      <c r="M116" s="31"/>
      <c r="N116" s="31"/>
      <c r="O116" s="29"/>
      <c r="P116" s="31"/>
      <c r="Q116" s="31"/>
      <c r="R116" s="31"/>
      <c r="S116" s="31"/>
      <c r="T116" s="32"/>
      <c r="U116" s="27"/>
    </row>
    <row r="117" spans="1:21" ht="12.75">
      <c r="A117" s="27"/>
      <c r="B117" s="27" t="s">
        <v>77</v>
      </c>
      <c r="C117" s="27"/>
      <c r="D117" s="27"/>
      <c r="E117" s="27" t="s">
        <v>78</v>
      </c>
      <c r="F117" s="27"/>
      <c r="G117" s="28"/>
      <c r="H117" s="29"/>
      <c r="I117" s="29"/>
      <c r="J117" s="29"/>
      <c r="K117" s="29"/>
      <c r="L117" s="29"/>
      <c r="M117" s="31"/>
      <c r="N117" s="31"/>
      <c r="O117" s="29"/>
      <c r="P117" s="31"/>
      <c r="Q117" s="31"/>
      <c r="R117" s="31"/>
      <c r="S117" s="31"/>
      <c r="T117" s="32"/>
      <c r="U117" s="27"/>
    </row>
    <row r="118" spans="1:21" ht="12.75">
      <c r="A118" s="13"/>
      <c r="B118" s="13"/>
      <c r="C118" s="13"/>
      <c r="D118" s="13"/>
      <c r="E118" s="13"/>
      <c r="F118" s="13"/>
      <c r="G118" s="33"/>
      <c r="H118" s="34"/>
      <c r="I118" s="34"/>
      <c r="J118" s="34"/>
      <c r="K118" s="34"/>
      <c r="L118" s="34"/>
      <c r="M118" s="35"/>
      <c r="N118" s="35"/>
      <c r="O118" s="34"/>
      <c r="P118" s="35"/>
      <c r="Q118" s="35"/>
      <c r="R118" s="35"/>
      <c r="S118" s="35"/>
      <c r="T118" s="36"/>
      <c r="U118" s="13"/>
    </row>
    <row r="119" spans="20:21" ht="12.75">
      <c r="T119" s="36"/>
      <c r="U119" s="13"/>
    </row>
  </sheetData>
  <sheetProtection selectLockedCells="1" selectUnlockedCells="1"/>
  <mergeCells count="30">
    <mergeCell ref="B69:C69"/>
    <mergeCell ref="F69:H69"/>
    <mergeCell ref="L47:P47"/>
    <mergeCell ref="Q47:S47"/>
    <mergeCell ref="L48:M48"/>
    <mergeCell ref="B68:C68"/>
    <mergeCell ref="E41:M41"/>
    <mergeCell ref="C44:P44"/>
    <mergeCell ref="I46:J46"/>
    <mergeCell ref="L46:S46"/>
    <mergeCell ref="E1:M1"/>
    <mergeCell ref="C4:P4"/>
    <mergeCell ref="I6:J6"/>
    <mergeCell ref="L6:S6"/>
    <mergeCell ref="B30:C30"/>
    <mergeCell ref="F30:H30"/>
    <mergeCell ref="L7:P7"/>
    <mergeCell ref="Q7:S7"/>
    <mergeCell ref="L8:M8"/>
    <mergeCell ref="B29:C29"/>
    <mergeCell ref="E79:M79"/>
    <mergeCell ref="C82:P82"/>
    <mergeCell ref="I84:J84"/>
    <mergeCell ref="L84:S84"/>
    <mergeCell ref="B108:C108"/>
    <mergeCell ref="F108:H108"/>
    <mergeCell ref="L85:P85"/>
    <mergeCell ref="Q85:S85"/>
    <mergeCell ref="L86:M86"/>
    <mergeCell ref="B107:C107"/>
  </mergeCells>
  <printOptions/>
  <pageMargins left="0.5902777777777778" right="0.2833333333333333" top="0.17291666666666666" bottom="0.14930555555555555" header="0.5118055555555555" footer="0.5118055555555555"/>
  <pageSetup firstPageNumber="1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902777777777778" right="0.2833333333333333" top="0.17291666666666666" bottom="0.1493055555555555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902777777777778" right="0.2833333333333333" top="0.17291666666666666" bottom="0.1493055555555555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Uzer</cp:lastModifiedBy>
  <cp:lastPrinted>2013-09-04T05:42:25Z</cp:lastPrinted>
  <dcterms:modified xsi:type="dcterms:W3CDTF">2013-09-04T10:08:48Z</dcterms:modified>
  <cp:category/>
  <cp:version/>
  <cp:contentType/>
  <cp:contentStatus/>
</cp:coreProperties>
</file>